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520" activeTab="2"/>
  </bookViews>
  <sheets>
    <sheet name="3D" sheetId="1" r:id="rId1"/>
    <sheet name="Tört" sheetId="2" r:id="rId2"/>
    <sheet name="Munka2" sheetId="3" r:id="rId3"/>
  </sheets>
  <definedNames>
    <definedName name="_xlnm._FilterDatabase" localSheetId="0" hidden="1">'3D'!$A$86:$N$92</definedName>
    <definedName name="_xlnm._FilterDatabase" localSheetId="1" hidden="1">'Tört'!$A$5:$M$11</definedName>
  </definedNames>
  <calcPr fullCalcOnLoad="1"/>
</workbook>
</file>

<file path=xl/sharedStrings.xml><?xml version="1.0" encoding="utf-8"?>
<sst xmlns="http://schemas.openxmlformats.org/spreadsheetml/2006/main" count="766" uniqueCount="323">
  <si>
    <t>Név:</t>
  </si>
  <si>
    <t>Egyesület:</t>
  </si>
  <si>
    <t>Kategória:</t>
  </si>
  <si>
    <t>Lövések:</t>
  </si>
  <si>
    <t>Össz.:</t>
  </si>
  <si>
    <t>Hely:</t>
  </si>
  <si>
    <t>F. női pusztai</t>
  </si>
  <si>
    <t>FFI. Pusztai</t>
  </si>
  <si>
    <t>Ifi. Lány pusztai</t>
  </si>
  <si>
    <t>Ifi. Fiú pusztai</t>
  </si>
  <si>
    <t>Mini fiú pusztai</t>
  </si>
  <si>
    <t>%</t>
  </si>
  <si>
    <t>FFI. Vadász ref.</t>
  </si>
  <si>
    <t>Fnői. Vadász ref.</t>
  </si>
  <si>
    <t>FFI. 3D</t>
  </si>
  <si>
    <t>FFI. CU</t>
  </si>
  <si>
    <t>FFI. Olimpiai</t>
  </si>
  <si>
    <t>Gyermek fiú vadászref.</t>
  </si>
  <si>
    <t>Ifi.vadász ref.</t>
  </si>
  <si>
    <t>fiú gyerek pusztai</t>
  </si>
  <si>
    <t>FFI: Barebow</t>
  </si>
  <si>
    <t>lány gyerek pusztai</t>
  </si>
  <si>
    <t>mini 3D</t>
  </si>
  <si>
    <t>Ffi. Longbow</t>
  </si>
  <si>
    <t>senior FFI. Pusztai</t>
  </si>
  <si>
    <t>mini lány pusztai</t>
  </si>
  <si>
    <t>11 sek</t>
  </si>
  <si>
    <t>Mísz ig. sz.</t>
  </si>
  <si>
    <t>Palkó László</t>
  </si>
  <si>
    <t>Eseti</t>
  </si>
  <si>
    <t>Kismanyok</t>
  </si>
  <si>
    <t>Ifi. Fi. 3D.</t>
  </si>
  <si>
    <t>Nagy Nikolett</t>
  </si>
  <si>
    <t>005250A11</t>
  </si>
  <si>
    <t>Hermann András</t>
  </si>
  <si>
    <t>Mecsek ÍE.</t>
  </si>
  <si>
    <t>Hermann Szabolcs</t>
  </si>
  <si>
    <t>Várta</t>
  </si>
  <si>
    <t>Kovács Adél</t>
  </si>
  <si>
    <t>Varga Eszter</t>
  </si>
  <si>
    <t>Mini női vadász ref.</t>
  </si>
  <si>
    <t>Varga Attila</t>
  </si>
  <si>
    <t>Foly.</t>
  </si>
  <si>
    <t>T.T.Í.E</t>
  </si>
  <si>
    <t>Örkény Sz. Í.</t>
  </si>
  <si>
    <t>Kiss Pál</t>
  </si>
  <si>
    <t>RTK</t>
  </si>
  <si>
    <t>Krizsán Szabolcs</t>
  </si>
  <si>
    <t>Tolnai Tájak ÍE.</t>
  </si>
  <si>
    <t>Wágner Károly</t>
  </si>
  <si>
    <t>Komlói Hétdomb ÍE.</t>
  </si>
  <si>
    <t>Komlói Hétdomb</t>
  </si>
  <si>
    <t>Eleven</t>
  </si>
  <si>
    <t>Alisca</t>
  </si>
  <si>
    <t>F. Női Barebow</t>
  </si>
  <si>
    <t>Krausz Gábor</t>
  </si>
  <si>
    <t>Lukácsi Lajos   M</t>
  </si>
  <si>
    <t>Kresz Viktor     M</t>
  </si>
  <si>
    <t>Szikszai Károly  M</t>
  </si>
  <si>
    <t>Váradi Balázs   M</t>
  </si>
  <si>
    <t>Gondán György  M</t>
  </si>
  <si>
    <t>Kovács Gábor  M</t>
  </si>
  <si>
    <t>Papp Mihály    M</t>
  </si>
  <si>
    <t>Domonkos Erzsébet  M</t>
  </si>
  <si>
    <t>Sebestyén György</t>
  </si>
  <si>
    <t>Tusa Flórián</t>
  </si>
  <si>
    <t>001124A11</t>
  </si>
  <si>
    <t>Szabó Gyula</t>
  </si>
  <si>
    <t>Éjsólyom Foktő</t>
  </si>
  <si>
    <t>Kacsora Gábor</t>
  </si>
  <si>
    <t>Mini fiú vadász ref.</t>
  </si>
  <si>
    <t>Kálóczi Antal</t>
  </si>
  <si>
    <t>Baloghné Kaviczki Krisztina</t>
  </si>
  <si>
    <t>Boronkai ÍE.</t>
  </si>
  <si>
    <t>Fabos László    M</t>
  </si>
  <si>
    <t>Téczeli Gábor</t>
  </si>
  <si>
    <t>Bányai Dominik</t>
  </si>
  <si>
    <t>gyerek fiú 3D</t>
  </si>
  <si>
    <t>Ömböli Tamás</t>
  </si>
  <si>
    <t>Juhász Tibor</t>
  </si>
  <si>
    <t>Bóka László              M</t>
  </si>
  <si>
    <t>ifj. Bóka László   M</t>
  </si>
  <si>
    <t>Dobolyi Sándorné</t>
  </si>
  <si>
    <t>Dobolyi Ádám</t>
  </si>
  <si>
    <t>Dori Ferenc</t>
  </si>
  <si>
    <t>Szalai Andrea</t>
  </si>
  <si>
    <t>Fucskó Panna</t>
  </si>
  <si>
    <t>PTE-PEAC</t>
  </si>
  <si>
    <t>Szájer Tamás</t>
  </si>
  <si>
    <t>Kapos ÍE.</t>
  </si>
  <si>
    <t>Péter Márk</t>
  </si>
  <si>
    <t>Péter Zsolt</t>
  </si>
  <si>
    <t>Miszlovicsné Farkas Ildikó</t>
  </si>
  <si>
    <t>Miszlovics Gábor</t>
  </si>
  <si>
    <t>Kissné Cselik Csilla Katalin</t>
  </si>
  <si>
    <t>Szaka Zsombor   M</t>
  </si>
  <si>
    <t>Ifj. Szaka Gyula</t>
  </si>
  <si>
    <t>Szaka Gyula            M</t>
  </si>
  <si>
    <t>Szécskai Gergely</t>
  </si>
  <si>
    <t>Szécskainé Jáksó Márta</t>
  </si>
  <si>
    <t>Darabos András</t>
  </si>
  <si>
    <t>Koszorús Zsolt    M</t>
  </si>
  <si>
    <t>Varga Dávid</t>
  </si>
  <si>
    <t>Celőke MIE.</t>
  </si>
  <si>
    <t>Makainé Horváth Heléna   M</t>
  </si>
  <si>
    <t>Makai Róbert      M</t>
  </si>
  <si>
    <t>Makai János         M</t>
  </si>
  <si>
    <t>Huszár Zoltán     M</t>
  </si>
  <si>
    <t>Vajk</t>
  </si>
  <si>
    <t>Márta István      M</t>
  </si>
  <si>
    <t>Márta Róbert      M</t>
  </si>
  <si>
    <t>Füle László    M</t>
  </si>
  <si>
    <t>Füle László Gábor</t>
  </si>
  <si>
    <t>gyermek CU</t>
  </si>
  <si>
    <t>Tábor Kata     M</t>
  </si>
  <si>
    <t>Szlanyinka Pál</t>
  </si>
  <si>
    <t>Somodi Gábor</t>
  </si>
  <si>
    <t>Foglszinger Gábor</t>
  </si>
  <si>
    <t>Illés Bettina</t>
  </si>
  <si>
    <t>Ifi. Női Vadászreflex</t>
  </si>
  <si>
    <t>Mísz. Ig.sz.</t>
  </si>
  <si>
    <t>10 sek</t>
  </si>
  <si>
    <t>Szendiné Bach Margit</t>
  </si>
  <si>
    <t>Celőke</t>
  </si>
  <si>
    <t>005217A11?</t>
  </si>
  <si>
    <t>T.T.Í.E Tradicionális</t>
  </si>
  <si>
    <t>Cseh Ottó</t>
  </si>
  <si>
    <t>005286A11</t>
  </si>
  <si>
    <t>serdülő fiú</t>
  </si>
  <si>
    <t>Stiener Norbert</t>
  </si>
  <si>
    <t>0052??A11</t>
  </si>
  <si>
    <t>Bükszegi Norbert</t>
  </si>
  <si>
    <t>004840A11</t>
  </si>
  <si>
    <t>Hauzer Áron</t>
  </si>
  <si>
    <t>László Soma</t>
  </si>
  <si>
    <t>Mészáros Virág</t>
  </si>
  <si>
    <t>005280A11</t>
  </si>
  <si>
    <t>Farkas Zsanett</t>
  </si>
  <si>
    <t>JÁTESZ</t>
  </si>
  <si>
    <t>Alisca Ny. ÍE.</t>
  </si>
  <si>
    <t>László Simon</t>
  </si>
  <si>
    <t>Szendi Bencze</t>
  </si>
  <si>
    <t>005277A11</t>
  </si>
  <si>
    <t>Kornóczy Péter</t>
  </si>
  <si>
    <t>Hauzer Benedek</t>
  </si>
  <si>
    <t>Szalai Fruzsina</t>
  </si>
  <si>
    <t>Jenei Laura Barbara</t>
  </si>
  <si>
    <t>Farkas Lili</t>
  </si>
  <si>
    <t>005287A11</t>
  </si>
  <si>
    <t>Kiss Ferenc</t>
  </si>
  <si>
    <t>005284A11</t>
  </si>
  <si>
    <t>Kocsis István</t>
  </si>
  <si>
    <t>Horváth Tibor</t>
  </si>
  <si>
    <t>Elekes Balázs</t>
  </si>
  <si>
    <t>Szendi Zoltán</t>
  </si>
  <si>
    <t>Böjthe Zoltán</t>
  </si>
  <si>
    <t>Séta Gábor</t>
  </si>
  <si>
    <t>Tóth Balázs</t>
  </si>
  <si>
    <t>Vajk Íjászkör</t>
  </si>
  <si>
    <t>Farkas János</t>
  </si>
  <si>
    <t>Frank Attila Tibor</t>
  </si>
  <si>
    <t>Hauzer Sándor</t>
  </si>
  <si>
    <t>Kiss Krisztián</t>
  </si>
  <si>
    <t>Lang Miklós</t>
  </si>
  <si>
    <t>005279A11</t>
  </si>
  <si>
    <t>Ifj. Mészáros Árpád</t>
  </si>
  <si>
    <t>005028A10</t>
  </si>
  <si>
    <t>Kocsis Ádám</t>
  </si>
  <si>
    <t>ifj. Horváth Tibor</t>
  </si>
  <si>
    <t>Jenei Sándor</t>
  </si>
  <si>
    <t>Molnár Barnabás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</si>
  <si>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Bookman Old Style"/>
        <family val="1"/>
      </rPr>
      <t>Szenior (Tiszteletreméltó) 50 és fölötte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</si>
  <si>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Bookman Old Style"/>
        <family val="1"/>
      </rPr>
      <t>Felnőtt (Vitéz) 21-49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</si>
  <si>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Bookman Old Style"/>
        <family val="1"/>
      </rPr>
      <t>Ifjúsági (Dalia) 15-20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</si>
  <si>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Bookman Old Style"/>
        <family val="1"/>
      </rPr>
      <t>Serdülő (Levente) 12-14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</si>
  <si>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Bookman Old Style"/>
        <family val="1"/>
      </rPr>
      <t>Gyerek (Apród) 8-11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</si>
  <si>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Bookman Old Style"/>
        <family val="1"/>
      </rPr>
      <t>Mini (Törpe) 7 és alatta</t>
    </r>
  </si>
  <si>
    <t xml:space="preserve">Borda Bálint           </t>
  </si>
  <si>
    <t xml:space="preserve">Id. Mészáros Árpád   </t>
  </si>
  <si>
    <t xml:space="preserve">Piros Roland          </t>
  </si>
  <si>
    <t xml:space="preserve">Tóth Csaba       </t>
  </si>
  <si>
    <t xml:space="preserve">Hári Gábor              </t>
  </si>
  <si>
    <t xml:space="preserve">Bányai Dezső     </t>
  </si>
  <si>
    <t xml:space="preserve">Varga Zsolt             </t>
  </si>
  <si>
    <t xml:space="preserve">Dr. Paczona Róbert   M  </t>
  </si>
  <si>
    <t>Tavaszi T.T.Í.E 3D</t>
  </si>
  <si>
    <t>FFI. CB</t>
  </si>
  <si>
    <t>Ifi. Női Pusztai</t>
  </si>
  <si>
    <t>Wilhelm Bálint</t>
  </si>
  <si>
    <t>mini CB</t>
  </si>
  <si>
    <t>Wilhelm Richárd</t>
  </si>
  <si>
    <t>*</t>
  </si>
  <si>
    <t>,</t>
  </si>
  <si>
    <t>Kerner Bálint</t>
  </si>
  <si>
    <t>Varga Tibor</t>
  </si>
  <si>
    <t>Varga Knorr Levente</t>
  </si>
  <si>
    <t>gyerek fiú vadászref.</t>
  </si>
  <si>
    <t xml:space="preserve">Kresz Viktor     </t>
  </si>
  <si>
    <t>Wágnerné Nagy Anikó</t>
  </si>
  <si>
    <t>Mező László</t>
  </si>
  <si>
    <t>Szluka István</t>
  </si>
  <si>
    <t>Éjsólyom</t>
  </si>
  <si>
    <t>Czár Katalin</t>
  </si>
  <si>
    <t>F. Női CU</t>
  </si>
  <si>
    <t>Mándity Diána</t>
  </si>
  <si>
    <t>Koszorús Zsolt</t>
  </si>
  <si>
    <t>Keszler Gábor</t>
  </si>
  <si>
    <t>Gál Zoltán</t>
  </si>
  <si>
    <t>Kropp Nándor</t>
  </si>
  <si>
    <t>Oláh Sándor</t>
  </si>
  <si>
    <t>MTVSE</t>
  </si>
  <si>
    <t>Dr. Szabó Rózsa</t>
  </si>
  <si>
    <t>Petrecz Zsolt</t>
  </si>
  <si>
    <t>Máté László</t>
  </si>
  <si>
    <t>Kucska Dániel</t>
  </si>
  <si>
    <t>Zakara Gergely</t>
  </si>
  <si>
    <t>Zakara Ferenc</t>
  </si>
  <si>
    <t>fiú serdülő pusztai</t>
  </si>
  <si>
    <t>Wild Andrea</t>
  </si>
  <si>
    <t>Hangyási Lajos</t>
  </si>
  <si>
    <t>Halasi Napsólyom ÍE.</t>
  </si>
  <si>
    <t>Hermann Gyula</t>
  </si>
  <si>
    <t>veterán 3D ffi.</t>
  </si>
  <si>
    <t>Umenhoffer Gábor</t>
  </si>
  <si>
    <t>Charta Lovasklub</t>
  </si>
  <si>
    <t>Szalai Csaba</t>
  </si>
  <si>
    <t>Szalai Dávid</t>
  </si>
  <si>
    <t>Szalai Dzsenifer</t>
  </si>
  <si>
    <t>lány serdülő pusztai</t>
  </si>
  <si>
    <t>Rech Róbert</t>
  </si>
  <si>
    <t>Hegyi Dávid</t>
  </si>
  <si>
    <t>Virágh Péter</t>
  </si>
  <si>
    <t>Siófok</t>
  </si>
  <si>
    <t>Fleischer Tibor</t>
  </si>
  <si>
    <t>Alisca Nyilai ÍE.</t>
  </si>
  <si>
    <t>Fleischer Fanni</t>
  </si>
  <si>
    <t>Alisca Nyilai ÍE</t>
  </si>
  <si>
    <t>Krausz Piros</t>
  </si>
  <si>
    <t>Háhner Erika</t>
  </si>
  <si>
    <t>Geiger Tamás</t>
  </si>
  <si>
    <t>LISE</t>
  </si>
  <si>
    <t>ALBA Íjász</t>
  </si>
  <si>
    <t>Tamton László</t>
  </si>
  <si>
    <t>Bécsi Alexander</t>
  </si>
  <si>
    <t>Idegfeszítők</t>
  </si>
  <si>
    <t>Kovács Hanna</t>
  </si>
  <si>
    <t>Petőcz György</t>
  </si>
  <si>
    <t>Görbe Ferenc</t>
  </si>
  <si>
    <t>Madarász Péter</t>
  </si>
  <si>
    <t>Gyöngyösi Imre</t>
  </si>
  <si>
    <t>Foktó</t>
  </si>
  <si>
    <t>Szendi Dávid</t>
  </si>
  <si>
    <t>Szendi Bence</t>
  </si>
  <si>
    <t>ifi. Lány pusztai</t>
  </si>
  <si>
    <t>ifj. Mészáros Árpád</t>
  </si>
  <si>
    <t>Czékmány Attila</t>
  </si>
  <si>
    <t>Csányi József</t>
  </si>
  <si>
    <t>Somi Krisztina</t>
  </si>
  <si>
    <t>Wégerer Ádám</t>
  </si>
  <si>
    <t>Bóka László</t>
  </si>
  <si>
    <t>Meiszter Jenő</t>
  </si>
  <si>
    <t>Zay Péter</t>
  </si>
  <si>
    <t>Kun Alíz</t>
  </si>
  <si>
    <t>Füredi Kristóf</t>
  </si>
  <si>
    <t>Pukli József</t>
  </si>
  <si>
    <t>Gergely Ferenc</t>
  </si>
  <si>
    <t>Hipszki Edit</t>
  </si>
  <si>
    <t>Gál Norbert</t>
  </si>
  <si>
    <t>Wilhelm Gábor</t>
  </si>
  <si>
    <t>Kincses Csaba</t>
  </si>
  <si>
    <t>Michelisz János</t>
  </si>
  <si>
    <t>veterán FFI. Pusztai</t>
  </si>
  <si>
    <t>lány serdülő vadászref.</t>
  </si>
  <si>
    <t>Pál Marianna</t>
  </si>
  <si>
    <t>Veterán Női CU</t>
  </si>
  <si>
    <t>id. Kele Tamás</t>
  </si>
  <si>
    <t>veterán Ffi. Vadász ref.</t>
  </si>
  <si>
    <t>FFI. CRB</t>
  </si>
  <si>
    <t>gyerek fiú CU</t>
  </si>
  <si>
    <t>Berényi Lili</t>
  </si>
  <si>
    <t>Füredi Zoltán</t>
  </si>
  <si>
    <t>Komló Hétdomb</t>
  </si>
  <si>
    <t>Szendiné Bach Margó</t>
  </si>
  <si>
    <t>serdülő fiú CU</t>
  </si>
  <si>
    <t>Szakáné Prohászka Veronika</t>
  </si>
  <si>
    <t>Ifi.fiú. vadászref.</t>
  </si>
  <si>
    <t>Mini női vadászref.</t>
  </si>
  <si>
    <t>Ifi. Fiú. 3D.</t>
  </si>
  <si>
    <t>mini lány 3D</t>
  </si>
  <si>
    <t>mini fiú 3D</t>
  </si>
  <si>
    <t xml:space="preserve">Kovács Gábor  </t>
  </si>
  <si>
    <t xml:space="preserve">Szaka Zsombor   </t>
  </si>
  <si>
    <t>Vetrán CU</t>
  </si>
  <si>
    <t>10pont</t>
  </si>
  <si>
    <t>9pomt</t>
  </si>
  <si>
    <t>8pont</t>
  </si>
  <si>
    <t>7pont</t>
  </si>
  <si>
    <t>6pont</t>
  </si>
  <si>
    <t>5pont</t>
  </si>
  <si>
    <t>4pont</t>
  </si>
  <si>
    <t>3pont</t>
  </si>
  <si>
    <t xml:space="preserve">Bükszegi Norbert     </t>
  </si>
  <si>
    <t xml:space="preserve">Gyetvai Attila    </t>
  </si>
  <si>
    <t xml:space="preserve">Makai János        </t>
  </si>
  <si>
    <t xml:space="preserve">Kothencz János   </t>
  </si>
  <si>
    <t xml:space="preserve">Meszlényi Levente </t>
  </si>
  <si>
    <t xml:space="preserve">Molnár Tibor  </t>
  </si>
  <si>
    <t>9pont</t>
  </si>
  <si>
    <t>2pont</t>
  </si>
  <si>
    <t>1pont</t>
  </si>
  <si>
    <t>0pont</t>
  </si>
  <si>
    <t>gyerek lány vadászref.</t>
  </si>
  <si>
    <t xml:space="preserve">Juhász Pál        </t>
  </si>
  <si>
    <t xml:space="preserve">Huszár Zoltán    </t>
  </si>
  <si>
    <t>DDR. Pont</t>
  </si>
  <si>
    <t>Kaposíjász</t>
  </si>
  <si>
    <t>Pusztai (PB-HB)</t>
  </si>
  <si>
    <t>Vadászreflex (TR-RB)</t>
  </si>
  <si>
    <t>Vadászcsigás (HU)</t>
  </si>
  <si>
    <t>Csigás Korlátlan (CU)</t>
  </si>
  <si>
    <t>Számszeríj (CRB)</t>
  </si>
  <si>
    <t>Olimpiai (OL)</t>
  </si>
  <si>
    <t>Barebow (BB)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</si>
</sst>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24"/>
      <name val="Arial"/>
      <family val="2"/>
    </font>
    <font>
      <sz val="11"/>
      <name val="Times New Roman"/>
      <family val="1"/>
    </font>
    <font>
      <sz val="7"/>
      <name val="Times New Roman"/>
      <family val="1"/>
    </font>
    <font>
      <sz val="11"/>
      <name val="Bookman Old Style"/>
      <family val="1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9" fontId="0" fillId="0" borderId="10" xfId="6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Alignment="1">
      <alignment horizontal="left" indent="9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26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9" fontId="0" fillId="0" borderId="0" xfId="6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11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12" xfId="0" applyFont="1" applyBorder="1" applyAlignment="1">
      <alignment horizontal="center" vertical="center" textRotation="180"/>
    </xf>
    <xf numFmtId="0" fontId="7" fillId="0" borderId="11" xfId="0" applyFont="1" applyBorder="1" applyAlignment="1">
      <alignment horizontal="center" vertical="center" textRotation="180"/>
    </xf>
    <xf numFmtId="0" fontId="7" fillId="0" borderId="13" xfId="0" applyFont="1" applyBorder="1" applyAlignment="1">
      <alignment horizontal="center" vertical="center" textRotation="180"/>
    </xf>
    <xf numFmtId="0" fontId="3" fillId="0" borderId="12" xfId="0" applyFont="1" applyBorder="1" applyAlignment="1">
      <alignment horizontal="center" vertical="center" textRotation="180"/>
    </xf>
    <xf numFmtId="0" fontId="3" fillId="0" borderId="11" xfId="0" applyFont="1" applyBorder="1" applyAlignment="1">
      <alignment horizontal="center" vertical="center" textRotation="180"/>
    </xf>
    <xf numFmtId="0" fontId="3" fillId="0" borderId="13" xfId="0" applyFont="1" applyBorder="1" applyAlignment="1">
      <alignment horizontal="center" vertical="center" textRotation="180"/>
    </xf>
    <xf numFmtId="0" fontId="1" fillId="7" borderId="10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26" fillId="7" borderId="0" xfId="0" applyFont="1" applyFill="1" applyBorder="1" applyAlignment="1">
      <alignment/>
    </xf>
    <xf numFmtId="9" fontId="0" fillId="7" borderId="0" xfId="60" applyFont="1" applyFill="1" applyBorder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Border="1" applyAlignment="1">
      <alignment/>
    </xf>
    <xf numFmtId="0" fontId="1" fillId="7" borderId="0" xfId="0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zoomScalePageLayoutView="0" workbookViewId="0" topLeftCell="A1">
      <pane ySplit="1" topLeftCell="BM69" activePane="bottomLeft" state="frozen"/>
      <selection pane="topLeft" activeCell="A1" sqref="A1"/>
      <selection pane="bottomLeft" activeCell="A80" sqref="A80:N100"/>
    </sheetView>
  </sheetViews>
  <sheetFormatPr defaultColWidth="9.140625" defaultRowHeight="12.75"/>
  <cols>
    <col min="1" max="1" width="5.28125" style="0" customWidth="1"/>
    <col min="2" max="2" width="24.421875" style="0" customWidth="1"/>
    <col min="3" max="3" width="10.57421875" style="0" customWidth="1"/>
    <col min="4" max="4" width="21.57421875" style="0" customWidth="1"/>
    <col min="5" max="5" width="19.57421875" style="0" customWidth="1"/>
    <col min="6" max="6" width="3.8515625" style="0" customWidth="1"/>
    <col min="7" max="7" width="5.28125" style="0" customWidth="1"/>
    <col min="8" max="9" width="4.7109375" style="0" customWidth="1"/>
    <col min="10" max="10" width="4.57421875" style="0" customWidth="1"/>
    <col min="11" max="11" width="8.8515625" style="0" customWidth="1"/>
    <col min="12" max="12" width="6.7109375" style="1" customWidth="1"/>
    <col min="13" max="13" width="9.140625" style="1" customWidth="1"/>
  </cols>
  <sheetData>
    <row r="1" spans="1:14" s="2" customFormat="1" ht="12.75">
      <c r="A1" s="5" t="s">
        <v>5</v>
      </c>
      <c r="B1" s="5" t="s">
        <v>0</v>
      </c>
      <c r="C1" s="5" t="s">
        <v>27</v>
      </c>
      <c r="D1" s="5" t="s">
        <v>1</v>
      </c>
      <c r="E1" s="5" t="s">
        <v>2</v>
      </c>
      <c r="F1" s="5">
        <v>11</v>
      </c>
      <c r="G1" s="5">
        <v>10</v>
      </c>
      <c r="H1" s="5">
        <v>8</v>
      </c>
      <c r="I1" s="5">
        <v>5</v>
      </c>
      <c r="J1" s="5">
        <v>0</v>
      </c>
      <c r="K1" s="5" t="s">
        <v>3</v>
      </c>
      <c r="L1" s="5" t="s">
        <v>4</v>
      </c>
      <c r="M1" s="5" t="s">
        <v>26</v>
      </c>
      <c r="N1" s="5" t="s">
        <v>11</v>
      </c>
    </row>
    <row r="2" spans="1:16" s="3" customFormat="1" ht="12.75">
      <c r="A2" s="4">
        <v>1</v>
      </c>
      <c r="B2" s="4" t="s">
        <v>85</v>
      </c>
      <c r="C2" s="4" t="s">
        <v>29</v>
      </c>
      <c r="D2" s="4"/>
      <c r="E2" s="4" t="s">
        <v>6</v>
      </c>
      <c r="F2" s="4">
        <v>0</v>
      </c>
      <c r="G2" s="4">
        <v>1</v>
      </c>
      <c r="H2" s="4">
        <v>0</v>
      </c>
      <c r="I2" s="4">
        <v>9</v>
      </c>
      <c r="J2" s="4">
        <v>18</v>
      </c>
      <c r="K2" s="4">
        <f>F2+G2+H2+I2+J2</f>
        <v>28</v>
      </c>
      <c r="L2" s="5">
        <f>F2*11+G2*10+H2*8+I2*5+J2*0</f>
        <v>55</v>
      </c>
      <c r="M2" s="5">
        <f>F2</f>
        <v>0</v>
      </c>
      <c r="N2" s="6">
        <f>L2/308</f>
        <v>0.17857142857142858</v>
      </c>
      <c r="O2" s="3">
        <v>2</v>
      </c>
      <c r="P2" s="24" t="s">
        <v>185</v>
      </c>
    </row>
    <row r="3" spans="1:16" s="3" customFormat="1" ht="12.75">
      <c r="A3" s="4">
        <v>2</v>
      </c>
      <c r="B3" s="4" t="s">
        <v>92</v>
      </c>
      <c r="C3" s="4" t="s">
        <v>29</v>
      </c>
      <c r="D3" s="4"/>
      <c r="E3" s="4" t="s">
        <v>6</v>
      </c>
      <c r="F3" s="4">
        <v>0</v>
      </c>
      <c r="G3" s="4">
        <v>3</v>
      </c>
      <c r="H3" s="4">
        <v>5</v>
      </c>
      <c r="I3" s="4">
        <v>12</v>
      </c>
      <c r="J3" s="4">
        <v>8</v>
      </c>
      <c r="K3" s="4">
        <f>F3+G3+H3+I3+J3</f>
        <v>28</v>
      </c>
      <c r="L3" s="5">
        <f>F3*11+G3*10+H3*8+I3*5+J3*0</f>
        <v>130</v>
      </c>
      <c r="M3" s="5">
        <f>F3</f>
        <v>0</v>
      </c>
      <c r="N3" s="6">
        <f>L3/308</f>
        <v>0.42207792207792205</v>
      </c>
      <c r="O3" s="3">
        <v>1</v>
      </c>
      <c r="P3" s="25"/>
    </row>
    <row r="4" spans="1:16" s="3" customFormat="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6"/>
      <c r="P4" s="25"/>
    </row>
    <row r="5" spans="1:16" s="3" customFormat="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5"/>
      <c r="N5" s="6"/>
      <c r="O5" s="3">
        <v>1</v>
      </c>
      <c r="P5" s="25"/>
    </row>
    <row r="6" spans="1:16" s="3" customFormat="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6"/>
      <c r="P6" s="25"/>
    </row>
    <row r="7" spans="1:16" s="3" customFormat="1" ht="12.75">
      <c r="A7" s="4">
        <v>1</v>
      </c>
      <c r="B7" s="4" t="s">
        <v>86</v>
      </c>
      <c r="C7" s="4" t="s">
        <v>29</v>
      </c>
      <c r="D7" s="4"/>
      <c r="E7" s="4" t="s">
        <v>21</v>
      </c>
      <c r="F7" s="4">
        <v>0</v>
      </c>
      <c r="G7" s="4">
        <v>0</v>
      </c>
      <c r="H7" s="4">
        <v>0</v>
      </c>
      <c r="I7" s="4">
        <v>8</v>
      </c>
      <c r="J7" s="4">
        <v>20</v>
      </c>
      <c r="K7" s="4">
        <f>F7+G7+H7+I7+J7</f>
        <v>28</v>
      </c>
      <c r="L7" s="5">
        <f>F7*11+G7*10+H7*8+I7*5+J7*0</f>
        <v>40</v>
      </c>
      <c r="M7" s="5">
        <f>F7</f>
        <v>0</v>
      </c>
      <c r="N7" s="6">
        <f>L7/308</f>
        <v>0.12987012987012986</v>
      </c>
      <c r="P7" s="25"/>
    </row>
    <row r="8" spans="1:16" s="3" customFormat="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5"/>
      <c r="N8" s="6"/>
      <c r="P8" s="25"/>
    </row>
    <row r="9" spans="1:16" s="3" customFormat="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5"/>
      <c r="M9" s="5"/>
      <c r="N9" s="6"/>
      <c r="P9" s="25"/>
    </row>
    <row r="10" spans="1:16" s="3" customFormat="1" ht="12.75">
      <c r="A10" s="4">
        <v>2</v>
      </c>
      <c r="B10" s="4" t="s">
        <v>74</v>
      </c>
      <c r="C10" s="4">
        <v>6717</v>
      </c>
      <c r="D10" s="4" t="s">
        <v>73</v>
      </c>
      <c r="E10" s="4" t="s">
        <v>7</v>
      </c>
      <c r="F10" s="4">
        <v>3</v>
      </c>
      <c r="G10" s="4">
        <v>4</v>
      </c>
      <c r="H10" s="4">
        <v>5</v>
      </c>
      <c r="I10" s="4">
        <v>8</v>
      </c>
      <c r="J10" s="4">
        <v>8</v>
      </c>
      <c r="K10" s="4">
        <f>F10+G10+H10+I10+J10</f>
        <v>28</v>
      </c>
      <c r="L10" s="5">
        <f>F10*11+G10*10+H10*8+I10*5+J10*0</f>
        <v>153</v>
      </c>
      <c r="M10" s="5">
        <f>F10</f>
        <v>3</v>
      </c>
      <c r="N10" s="6">
        <f>L10/308</f>
        <v>0.4967532467532468</v>
      </c>
      <c r="P10" s="25"/>
    </row>
    <row r="11" spans="1:16" s="3" customFormat="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5"/>
      <c r="M11" s="5"/>
      <c r="N11" s="6"/>
      <c r="P11" s="25"/>
    </row>
    <row r="12" spans="1:16" s="3" customFormat="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  <c r="M12" s="5"/>
      <c r="N12" s="6"/>
      <c r="P12" s="25"/>
    </row>
    <row r="13" spans="1:16" s="3" customFormat="1" ht="12.75">
      <c r="A13" s="4">
        <v>1</v>
      </c>
      <c r="B13" s="4" t="s">
        <v>84</v>
      </c>
      <c r="C13" s="4">
        <v>5324</v>
      </c>
      <c r="D13" s="4"/>
      <c r="E13" s="4" t="s">
        <v>24</v>
      </c>
      <c r="F13" s="4">
        <v>1</v>
      </c>
      <c r="G13" s="4">
        <v>1</v>
      </c>
      <c r="H13" s="4">
        <v>5</v>
      </c>
      <c r="I13" s="4">
        <v>5</v>
      </c>
      <c r="J13" s="4">
        <v>16</v>
      </c>
      <c r="K13" s="4">
        <f>F13+G13+H13+I13+J13</f>
        <v>28</v>
      </c>
      <c r="L13" s="5">
        <f>F13*11+G13*10+H13*8+I13*5+J13*0</f>
        <v>86</v>
      </c>
      <c r="M13" s="5">
        <f>F13</f>
        <v>1</v>
      </c>
      <c r="N13" s="6">
        <f>L13/308</f>
        <v>0.2792207792207792</v>
      </c>
      <c r="O13" s="3">
        <v>2</v>
      </c>
      <c r="P13" s="25"/>
    </row>
    <row r="14" spans="1:16" s="3" customFormat="1" ht="12.75">
      <c r="A14" s="4">
        <v>2</v>
      </c>
      <c r="B14" s="4" t="s">
        <v>111</v>
      </c>
      <c r="C14" s="4"/>
      <c r="D14" s="4" t="s">
        <v>108</v>
      </c>
      <c r="E14" s="4" t="s">
        <v>24</v>
      </c>
      <c r="F14" s="4">
        <v>1</v>
      </c>
      <c r="G14" s="4">
        <v>1</v>
      </c>
      <c r="H14" s="4">
        <v>3</v>
      </c>
      <c r="I14" s="4">
        <v>15</v>
      </c>
      <c r="J14" s="4">
        <v>8</v>
      </c>
      <c r="K14" s="4">
        <f>F14+G14+H14+I14+J14</f>
        <v>28</v>
      </c>
      <c r="L14" s="5">
        <f>F14*11+G14*10+H14*8+I14*5+J14*0</f>
        <v>120</v>
      </c>
      <c r="M14" s="5">
        <f>F14</f>
        <v>1</v>
      </c>
      <c r="N14" s="6">
        <f>L14/308</f>
        <v>0.38961038961038963</v>
      </c>
      <c r="O14" s="3">
        <v>1</v>
      </c>
      <c r="P14" s="25"/>
    </row>
    <row r="15" spans="1:16" s="3" customFormat="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  <c r="M15" s="5"/>
      <c r="N15" s="6"/>
      <c r="P15" s="25"/>
    </row>
    <row r="16" spans="1:16" s="3" customFormat="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5"/>
      <c r="M16" s="5"/>
      <c r="N16" s="6"/>
      <c r="P16" s="25"/>
    </row>
    <row r="17" spans="1:16" s="3" customFormat="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 s="5"/>
      <c r="N17" s="6"/>
      <c r="P17" s="25"/>
    </row>
    <row r="18" spans="1:16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5"/>
      <c r="N18" s="6"/>
      <c r="P18" s="25"/>
    </row>
    <row r="19" spans="1:16" ht="12.75">
      <c r="A19" s="4">
        <v>1</v>
      </c>
      <c r="B19" s="4" t="s">
        <v>41</v>
      </c>
      <c r="C19" s="4">
        <v>8117</v>
      </c>
      <c r="D19" s="4" t="s">
        <v>43</v>
      </c>
      <c r="E19" s="4" t="s">
        <v>12</v>
      </c>
      <c r="F19" s="4">
        <v>0</v>
      </c>
      <c r="G19" s="4">
        <v>1</v>
      </c>
      <c r="H19" s="4">
        <v>4</v>
      </c>
      <c r="I19" s="4">
        <v>16</v>
      </c>
      <c r="J19" s="4">
        <v>7</v>
      </c>
      <c r="K19" s="4">
        <f aca="true" t="shared" si="0" ref="K19:K28">F19+G19+H19+I19+J19</f>
        <v>28</v>
      </c>
      <c r="L19" s="5">
        <f aca="true" t="shared" si="1" ref="L19:L28">F19*11+G19*10+H19*8+I19*5+J19*0</f>
        <v>122</v>
      </c>
      <c r="M19" s="5">
        <f aca="true" t="shared" si="2" ref="M19:M28">F19</f>
        <v>0</v>
      </c>
      <c r="N19" s="6">
        <f aca="true" t="shared" si="3" ref="N19:N28">L19/308</f>
        <v>0.3961038961038961</v>
      </c>
      <c r="P19" s="25"/>
    </row>
    <row r="20" spans="1:16" ht="12.75">
      <c r="A20" s="4">
        <v>3</v>
      </c>
      <c r="B20" s="4" t="s">
        <v>181</v>
      </c>
      <c r="C20" s="4" t="s">
        <v>29</v>
      </c>
      <c r="D20" s="4" t="s">
        <v>51</v>
      </c>
      <c r="E20" s="4" t="s">
        <v>12</v>
      </c>
      <c r="F20" s="4">
        <v>0</v>
      </c>
      <c r="G20" s="4">
        <v>0</v>
      </c>
      <c r="H20" s="4">
        <v>1</v>
      </c>
      <c r="I20" s="4">
        <v>4</v>
      </c>
      <c r="J20" s="4">
        <v>23</v>
      </c>
      <c r="K20" s="4">
        <f t="shared" si="0"/>
        <v>28</v>
      </c>
      <c r="L20" s="5">
        <f t="shared" si="1"/>
        <v>28</v>
      </c>
      <c r="M20" s="5">
        <f t="shared" si="2"/>
        <v>0</v>
      </c>
      <c r="N20" s="6">
        <f t="shared" si="3"/>
        <v>0.09090909090909091</v>
      </c>
      <c r="P20" s="26"/>
    </row>
    <row r="21" spans="1:15" ht="12.75">
      <c r="A21" s="4">
        <v>4</v>
      </c>
      <c r="B21" s="4" t="s">
        <v>55</v>
      </c>
      <c r="C21" s="4">
        <v>5532</v>
      </c>
      <c r="D21" s="4" t="s">
        <v>51</v>
      </c>
      <c r="E21" s="4" t="s">
        <v>12</v>
      </c>
      <c r="F21" s="4">
        <v>0</v>
      </c>
      <c r="G21" s="4">
        <v>2</v>
      </c>
      <c r="H21" s="4">
        <v>13</v>
      </c>
      <c r="I21" s="4">
        <v>8</v>
      </c>
      <c r="J21" s="4">
        <v>5</v>
      </c>
      <c r="K21" s="4">
        <f t="shared" si="0"/>
        <v>28</v>
      </c>
      <c r="L21" s="5">
        <f t="shared" si="1"/>
        <v>164</v>
      </c>
      <c r="M21" s="5">
        <f t="shared" si="2"/>
        <v>0</v>
      </c>
      <c r="N21" s="6">
        <f t="shared" si="3"/>
        <v>0.5324675324675324</v>
      </c>
      <c r="O21">
        <v>3</v>
      </c>
    </row>
    <row r="22" spans="1:14" ht="12.75">
      <c r="A22" s="4">
        <v>5</v>
      </c>
      <c r="B22" s="4" t="s">
        <v>67</v>
      </c>
      <c r="C22" s="4" t="s">
        <v>42</v>
      </c>
      <c r="D22" s="4" t="s">
        <v>68</v>
      </c>
      <c r="E22" s="4" t="s">
        <v>12</v>
      </c>
      <c r="F22" s="4">
        <v>0</v>
      </c>
      <c r="G22" s="4">
        <v>0</v>
      </c>
      <c r="H22" s="4">
        <v>2</v>
      </c>
      <c r="I22" s="4">
        <v>7</v>
      </c>
      <c r="J22" s="4">
        <v>19</v>
      </c>
      <c r="K22" s="4">
        <f t="shared" si="0"/>
        <v>28</v>
      </c>
      <c r="L22" s="5">
        <f t="shared" si="1"/>
        <v>51</v>
      </c>
      <c r="M22" s="5">
        <f t="shared" si="2"/>
        <v>0</v>
      </c>
      <c r="N22" s="6">
        <f t="shared" si="3"/>
        <v>0.16558441558441558</v>
      </c>
    </row>
    <row r="23" spans="1:14" ht="12.75">
      <c r="A23" s="4">
        <v>6</v>
      </c>
      <c r="B23" s="4" t="s">
        <v>75</v>
      </c>
      <c r="C23" s="4" t="s">
        <v>29</v>
      </c>
      <c r="D23" s="4"/>
      <c r="E23" s="4" t="s">
        <v>12</v>
      </c>
      <c r="F23" s="4">
        <v>0</v>
      </c>
      <c r="G23" s="4">
        <v>3</v>
      </c>
      <c r="H23" s="4">
        <v>6</v>
      </c>
      <c r="I23" s="4">
        <v>10</v>
      </c>
      <c r="J23" s="4">
        <v>9</v>
      </c>
      <c r="K23" s="4">
        <f t="shared" si="0"/>
        <v>28</v>
      </c>
      <c r="L23" s="5">
        <f t="shared" si="1"/>
        <v>128</v>
      </c>
      <c r="M23" s="5">
        <f t="shared" si="2"/>
        <v>0</v>
      </c>
      <c r="N23" s="6">
        <f t="shared" si="3"/>
        <v>0.4155844155844156</v>
      </c>
    </row>
    <row r="24" spans="1:15" ht="12.75">
      <c r="A24" s="4">
        <v>7</v>
      </c>
      <c r="B24" s="4" t="s">
        <v>83</v>
      </c>
      <c r="C24" s="4">
        <v>7668</v>
      </c>
      <c r="D24" s="4" t="s">
        <v>48</v>
      </c>
      <c r="E24" s="4" t="s">
        <v>12</v>
      </c>
      <c r="F24" s="4">
        <v>1</v>
      </c>
      <c r="G24" s="4">
        <v>0</v>
      </c>
      <c r="H24" s="4">
        <v>13</v>
      </c>
      <c r="I24" s="4">
        <v>10</v>
      </c>
      <c r="J24" s="4">
        <v>4</v>
      </c>
      <c r="K24" s="4">
        <f t="shared" si="0"/>
        <v>28</v>
      </c>
      <c r="L24" s="5">
        <f t="shared" si="1"/>
        <v>165</v>
      </c>
      <c r="M24" s="5">
        <f t="shared" si="2"/>
        <v>1</v>
      </c>
      <c r="N24" s="6">
        <f t="shared" si="3"/>
        <v>0.5357142857142857</v>
      </c>
      <c r="O24">
        <v>2</v>
      </c>
    </row>
    <row r="25" spans="1:14" ht="12.75">
      <c r="A25" s="4">
        <v>8</v>
      </c>
      <c r="B25" s="4" t="s">
        <v>98</v>
      </c>
      <c r="C25" s="4" t="s">
        <v>29</v>
      </c>
      <c r="D25" s="4" t="s">
        <v>48</v>
      </c>
      <c r="E25" s="4" t="s">
        <v>12</v>
      </c>
      <c r="F25" s="4">
        <v>0</v>
      </c>
      <c r="G25" s="4">
        <v>1</v>
      </c>
      <c r="H25" s="4">
        <v>7</v>
      </c>
      <c r="I25" s="4">
        <v>15</v>
      </c>
      <c r="J25" s="4">
        <v>5</v>
      </c>
      <c r="K25" s="4">
        <f t="shared" si="0"/>
        <v>28</v>
      </c>
      <c r="L25" s="5">
        <f t="shared" si="1"/>
        <v>141</v>
      </c>
      <c r="M25" s="5">
        <f t="shared" si="2"/>
        <v>0</v>
      </c>
      <c r="N25" s="6">
        <f t="shared" si="3"/>
        <v>0.4577922077922078</v>
      </c>
    </row>
    <row r="26" spans="1:15" ht="12.75">
      <c r="A26" s="4">
        <v>9</v>
      </c>
      <c r="B26" s="4" t="s">
        <v>106</v>
      </c>
      <c r="C26" s="4">
        <v>7564</v>
      </c>
      <c r="D26" s="4" t="s">
        <v>103</v>
      </c>
      <c r="E26" s="4" t="s">
        <v>12</v>
      </c>
      <c r="F26" s="4">
        <v>0</v>
      </c>
      <c r="G26" s="4">
        <v>4</v>
      </c>
      <c r="H26" s="4">
        <v>16</v>
      </c>
      <c r="I26" s="4">
        <v>7</v>
      </c>
      <c r="J26" s="4">
        <v>1</v>
      </c>
      <c r="K26" s="4">
        <f t="shared" si="0"/>
        <v>28</v>
      </c>
      <c r="L26" s="5">
        <f t="shared" si="1"/>
        <v>203</v>
      </c>
      <c r="M26" s="5">
        <f t="shared" si="2"/>
        <v>0</v>
      </c>
      <c r="N26" s="6">
        <f t="shared" si="3"/>
        <v>0.6590909090909091</v>
      </c>
      <c r="O26">
        <v>1</v>
      </c>
    </row>
    <row r="27" spans="1:14" ht="12.75">
      <c r="A27" s="4">
        <v>10</v>
      </c>
      <c r="B27" s="7" t="s">
        <v>115</v>
      </c>
      <c r="C27" s="7" t="s">
        <v>29</v>
      </c>
      <c r="D27" s="7" t="s">
        <v>103</v>
      </c>
      <c r="E27" s="7" t="s">
        <v>12</v>
      </c>
      <c r="F27" s="4">
        <v>1</v>
      </c>
      <c r="G27" s="4">
        <v>2</v>
      </c>
      <c r="H27" s="4">
        <v>10</v>
      </c>
      <c r="I27" s="4">
        <v>6</v>
      </c>
      <c r="J27" s="4">
        <v>9</v>
      </c>
      <c r="K27" s="4">
        <f t="shared" si="0"/>
        <v>28</v>
      </c>
      <c r="L27" s="5">
        <f t="shared" si="1"/>
        <v>141</v>
      </c>
      <c r="M27" s="5">
        <f t="shared" si="2"/>
        <v>1</v>
      </c>
      <c r="N27" s="6">
        <f t="shared" si="3"/>
        <v>0.4577922077922078</v>
      </c>
    </row>
    <row r="28" spans="1:14" ht="12.75">
      <c r="A28" s="4">
        <v>11</v>
      </c>
      <c r="B28" s="7" t="s">
        <v>116</v>
      </c>
      <c r="C28" s="7" t="s">
        <v>29</v>
      </c>
      <c r="D28" s="7" t="s">
        <v>103</v>
      </c>
      <c r="E28" s="7" t="s">
        <v>12</v>
      </c>
      <c r="F28" s="4">
        <v>0</v>
      </c>
      <c r="G28" s="4">
        <v>0</v>
      </c>
      <c r="H28" s="4">
        <v>7</v>
      </c>
      <c r="I28" s="4">
        <v>12</v>
      </c>
      <c r="J28" s="4">
        <v>9</v>
      </c>
      <c r="K28" s="4">
        <f t="shared" si="0"/>
        <v>28</v>
      </c>
      <c r="L28" s="5">
        <f t="shared" si="1"/>
        <v>116</v>
      </c>
      <c r="M28" s="5">
        <f t="shared" si="2"/>
        <v>0</v>
      </c>
      <c r="N28" s="6">
        <f t="shared" si="3"/>
        <v>0.37662337662337664</v>
      </c>
    </row>
    <row r="29" spans="1:14" ht="12.75">
      <c r="A29" s="4"/>
      <c r="B29" s="7"/>
      <c r="C29" s="7"/>
      <c r="D29" s="7"/>
      <c r="E29" s="4"/>
      <c r="F29" s="4"/>
      <c r="G29" s="4"/>
      <c r="H29" s="4"/>
      <c r="I29" s="4"/>
      <c r="J29" s="4"/>
      <c r="K29" s="4"/>
      <c r="L29" s="5"/>
      <c r="M29" s="5"/>
      <c r="N29" s="6"/>
    </row>
    <row r="30" spans="1:15" ht="12.75">
      <c r="A30" s="4">
        <v>1</v>
      </c>
      <c r="B30" s="4" t="s">
        <v>72</v>
      </c>
      <c r="C30" s="4">
        <v>3943</v>
      </c>
      <c r="D30" s="4" t="s">
        <v>48</v>
      </c>
      <c r="E30" s="4" t="s">
        <v>13</v>
      </c>
      <c r="F30" s="4">
        <v>0</v>
      </c>
      <c r="G30" s="4">
        <v>1</v>
      </c>
      <c r="H30" s="4">
        <v>7</v>
      </c>
      <c r="I30" s="4">
        <v>11</v>
      </c>
      <c r="J30" s="4">
        <v>9</v>
      </c>
      <c r="K30" s="4">
        <f>F30+G30+H30+I30+J30</f>
        <v>28</v>
      </c>
      <c r="L30" s="5">
        <f>F30*11+G30*10+H30*8+I30*5+J30*0</f>
        <v>121</v>
      </c>
      <c r="M30" s="5">
        <f>F30</f>
        <v>0</v>
      </c>
      <c r="N30" s="6">
        <f>L30/308</f>
        <v>0.39285714285714285</v>
      </c>
      <c r="O30">
        <v>4</v>
      </c>
    </row>
    <row r="31" spans="1:15" ht="12.75">
      <c r="A31" s="4">
        <v>2</v>
      </c>
      <c r="B31" s="4" t="s">
        <v>82</v>
      </c>
      <c r="C31" s="4">
        <v>7882</v>
      </c>
      <c r="D31" s="4" t="s">
        <v>48</v>
      </c>
      <c r="E31" s="4" t="s">
        <v>13</v>
      </c>
      <c r="F31" s="4">
        <v>0</v>
      </c>
      <c r="G31" s="4">
        <v>0</v>
      </c>
      <c r="H31" s="4">
        <v>3</v>
      </c>
      <c r="I31" s="4">
        <v>21</v>
      </c>
      <c r="J31" s="4">
        <v>4</v>
      </c>
      <c r="K31" s="4">
        <f>F31+G31+H31+I31+J31</f>
        <v>28</v>
      </c>
      <c r="L31" s="5">
        <f>F31*11+G31*10+H31*8+I31*5+J31*0</f>
        <v>129</v>
      </c>
      <c r="M31" s="5">
        <f>F31</f>
        <v>0</v>
      </c>
      <c r="N31" s="6">
        <f>L31/308</f>
        <v>0.41883116883116883</v>
      </c>
      <c r="O31">
        <v>3</v>
      </c>
    </row>
    <row r="32" spans="1:15" ht="12.75">
      <c r="A32" s="4">
        <v>3</v>
      </c>
      <c r="B32" s="4" t="s">
        <v>99</v>
      </c>
      <c r="C32" s="4">
        <v>7809</v>
      </c>
      <c r="D32" s="4" t="s">
        <v>48</v>
      </c>
      <c r="E32" s="4" t="s">
        <v>13</v>
      </c>
      <c r="F32" s="4">
        <v>1</v>
      </c>
      <c r="G32" s="4">
        <v>2</v>
      </c>
      <c r="H32" s="4">
        <v>4</v>
      </c>
      <c r="I32" s="4">
        <v>14</v>
      </c>
      <c r="J32" s="4">
        <v>7</v>
      </c>
      <c r="K32" s="4">
        <f>F32+G32+H32+I32+J32</f>
        <v>28</v>
      </c>
      <c r="L32" s="5">
        <f>F32*11+G32*10+H32*8+I32*5+J32*0</f>
        <v>133</v>
      </c>
      <c r="M32" s="5">
        <f>F32</f>
        <v>1</v>
      </c>
      <c r="N32" s="6">
        <f>L32/308</f>
        <v>0.4318181818181818</v>
      </c>
      <c r="O32">
        <v>2</v>
      </c>
    </row>
    <row r="33" spans="1:15" ht="12.75">
      <c r="A33" s="4">
        <v>4</v>
      </c>
      <c r="B33" s="4" t="s">
        <v>104</v>
      </c>
      <c r="C33" s="4" t="s">
        <v>42</v>
      </c>
      <c r="D33" s="4" t="s">
        <v>103</v>
      </c>
      <c r="E33" s="4" t="s">
        <v>13</v>
      </c>
      <c r="F33" s="4">
        <v>1</v>
      </c>
      <c r="G33" s="4">
        <v>2</v>
      </c>
      <c r="H33" s="4">
        <v>6</v>
      </c>
      <c r="I33" s="4">
        <v>12</v>
      </c>
      <c r="J33" s="4">
        <v>7</v>
      </c>
      <c r="K33" s="4">
        <f>F33+G33+H33+I33+J33</f>
        <v>28</v>
      </c>
      <c r="L33" s="5">
        <f>F33*11+G33*10+H33*8+I33*5+J33*0</f>
        <v>139</v>
      </c>
      <c r="M33" s="5">
        <f>F33</f>
        <v>1</v>
      </c>
      <c r="N33" s="6">
        <f>L33/308</f>
        <v>0.4512987012987013</v>
      </c>
      <c r="O33">
        <v>1</v>
      </c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  <c r="M34" s="5"/>
      <c r="N34" s="6"/>
    </row>
    <row r="35" spans="1:14" ht="12.75">
      <c r="A35" s="4">
        <v>1</v>
      </c>
      <c r="B35" s="7" t="s">
        <v>118</v>
      </c>
      <c r="C35" s="4"/>
      <c r="D35" s="4"/>
      <c r="E35" s="7" t="s">
        <v>119</v>
      </c>
      <c r="F35" s="4">
        <v>0</v>
      </c>
      <c r="G35" s="4">
        <v>0</v>
      </c>
      <c r="H35" s="4">
        <v>0</v>
      </c>
      <c r="I35" s="4">
        <v>10</v>
      </c>
      <c r="J35" s="4">
        <v>18</v>
      </c>
      <c r="K35" s="4">
        <f>F35+G35+H35+I35+J35</f>
        <v>28</v>
      </c>
      <c r="L35" s="5">
        <f>F35*11+G35*10+H35*8+I35*5+J35*0</f>
        <v>50</v>
      </c>
      <c r="M35" s="5">
        <f>F35</f>
        <v>0</v>
      </c>
      <c r="N35" s="6">
        <f>L35/308</f>
        <v>0.16233766233766234</v>
      </c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5"/>
      <c r="M36" s="5"/>
      <c r="N36" s="6"/>
    </row>
    <row r="37" spans="1:14" ht="12.75">
      <c r="A37" s="4">
        <v>1</v>
      </c>
      <c r="B37" s="4" t="s">
        <v>102</v>
      </c>
      <c r="C37" s="4">
        <v>3728</v>
      </c>
      <c r="D37" s="4" t="s">
        <v>48</v>
      </c>
      <c r="E37" s="4" t="s">
        <v>18</v>
      </c>
      <c r="F37" s="4">
        <v>0</v>
      </c>
      <c r="G37" s="4">
        <v>0</v>
      </c>
      <c r="H37" s="4">
        <v>2</v>
      </c>
      <c r="I37" s="4">
        <v>16</v>
      </c>
      <c r="J37" s="4">
        <v>10</v>
      </c>
      <c r="K37" s="4">
        <f>F37+G37+H37+I37+J37</f>
        <v>28</v>
      </c>
      <c r="L37" s="5">
        <f>F37*11+G37*10+H37*8+I37*5+J37*0</f>
        <v>96</v>
      </c>
      <c r="M37" s="5">
        <f>F37</f>
        <v>0</v>
      </c>
      <c r="N37" s="6">
        <f>L37/308</f>
        <v>0.3116883116883117</v>
      </c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5"/>
      <c r="M38" s="5"/>
      <c r="N38" s="6"/>
    </row>
    <row r="39" spans="1:14" ht="12.75">
      <c r="A39" s="4">
        <v>1</v>
      </c>
      <c r="B39" s="4" t="s">
        <v>39</v>
      </c>
      <c r="C39" s="4">
        <v>8118</v>
      </c>
      <c r="D39" s="4" t="s">
        <v>48</v>
      </c>
      <c r="E39" s="4" t="s">
        <v>40</v>
      </c>
      <c r="F39" s="4">
        <v>2</v>
      </c>
      <c r="G39" s="4">
        <v>2</v>
      </c>
      <c r="H39" s="4">
        <v>0</v>
      </c>
      <c r="I39" s="4">
        <v>17</v>
      </c>
      <c r="J39" s="4">
        <v>7</v>
      </c>
      <c r="K39" s="4">
        <f>F39+G39+H39+I39+J39</f>
        <v>28</v>
      </c>
      <c r="L39" s="5">
        <f>F39*11+G39*10+H39*8+I39*5+J39*0</f>
        <v>127</v>
      </c>
      <c r="M39" s="5">
        <f>F39</f>
        <v>2</v>
      </c>
      <c r="N39" s="6">
        <f>L39/308</f>
        <v>0.41233766233766234</v>
      </c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5"/>
      <c r="M40" s="5"/>
      <c r="N40" s="6"/>
    </row>
    <row r="41" spans="1:15" ht="12.75">
      <c r="A41" s="4">
        <v>1</v>
      </c>
      <c r="B41" s="4" t="s">
        <v>69</v>
      </c>
      <c r="C41" s="4"/>
      <c r="D41" s="4"/>
      <c r="E41" s="4" t="s">
        <v>70</v>
      </c>
      <c r="F41" s="4">
        <v>0</v>
      </c>
      <c r="G41" s="4">
        <v>2</v>
      </c>
      <c r="H41" s="4">
        <v>6</v>
      </c>
      <c r="I41" s="4">
        <v>19</v>
      </c>
      <c r="J41" s="4">
        <v>1</v>
      </c>
      <c r="K41" s="4">
        <f>F41+G41+H41+I41+J41</f>
        <v>28</v>
      </c>
      <c r="L41" s="5">
        <f>F41*11+G41*10+H41*8+I41*5+J41*0</f>
        <v>163</v>
      </c>
      <c r="M41" s="5">
        <f>F41</f>
        <v>0</v>
      </c>
      <c r="N41" s="6">
        <f>L41/308</f>
        <v>0.5292207792207793</v>
      </c>
      <c r="O41">
        <v>1</v>
      </c>
    </row>
    <row r="42" spans="1:15" ht="12.75">
      <c r="A42" s="4">
        <v>2</v>
      </c>
      <c r="B42" s="4" t="s">
        <v>78</v>
      </c>
      <c r="C42" s="4"/>
      <c r="D42" s="4"/>
      <c r="E42" s="4" t="s">
        <v>70</v>
      </c>
      <c r="F42" s="4">
        <v>0</v>
      </c>
      <c r="G42" s="4">
        <v>2</v>
      </c>
      <c r="H42" s="4">
        <v>4</v>
      </c>
      <c r="I42" s="4">
        <v>17</v>
      </c>
      <c r="J42" s="4">
        <v>5</v>
      </c>
      <c r="K42" s="4">
        <f>F42+G42+H42+I42+J42</f>
        <v>28</v>
      </c>
      <c r="L42" s="5">
        <f>F42*11+G42*10+H42*8+I42*5+J42*0</f>
        <v>137</v>
      </c>
      <c r="M42" s="5">
        <f>F42</f>
        <v>0</v>
      </c>
      <c r="N42" s="6">
        <f>L42/308</f>
        <v>0.4448051948051948</v>
      </c>
      <c r="O42">
        <v>2</v>
      </c>
    </row>
    <row r="43" spans="1:15" ht="12.75">
      <c r="A43" s="4">
        <v>3</v>
      </c>
      <c r="B43" s="4" t="s">
        <v>90</v>
      </c>
      <c r="C43" s="4">
        <v>7231</v>
      </c>
      <c r="D43" s="4" t="s">
        <v>89</v>
      </c>
      <c r="E43" s="4" t="s">
        <v>70</v>
      </c>
      <c r="F43" s="4">
        <v>0</v>
      </c>
      <c r="G43" s="4">
        <v>0</v>
      </c>
      <c r="H43" s="4">
        <v>2</v>
      </c>
      <c r="I43" s="4">
        <v>19</v>
      </c>
      <c r="J43" s="4">
        <v>7</v>
      </c>
      <c r="K43" s="4">
        <f>F43+G43+H43+I43+J43</f>
        <v>28</v>
      </c>
      <c r="L43" s="5">
        <f>F43*11+G43*10+H43*8+I43*5+J43*0</f>
        <v>111</v>
      </c>
      <c r="M43" s="5">
        <f>F43</f>
        <v>0</v>
      </c>
      <c r="N43" s="6">
        <f>L43/308</f>
        <v>0.36038961038961037</v>
      </c>
      <c r="O43">
        <v>3</v>
      </c>
    </row>
    <row r="44" spans="1:1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 s="5"/>
      <c r="N44" s="6"/>
    </row>
    <row r="45" spans="1:14" ht="12.75">
      <c r="A45" s="4">
        <v>1</v>
      </c>
      <c r="B45" s="4" t="s">
        <v>28</v>
      </c>
      <c r="C45" s="4" t="s">
        <v>29</v>
      </c>
      <c r="D45" s="4" t="s">
        <v>30</v>
      </c>
      <c r="E45" s="4" t="s">
        <v>14</v>
      </c>
      <c r="F45" s="4">
        <v>5</v>
      </c>
      <c r="G45" s="4">
        <v>5</v>
      </c>
      <c r="H45" s="4">
        <v>11</v>
      </c>
      <c r="I45" s="4">
        <v>5</v>
      </c>
      <c r="J45" s="4">
        <v>2</v>
      </c>
      <c r="K45" s="4">
        <f aca="true" t="shared" si="4" ref="K45:K54">F45+G45+H45+I45+J45</f>
        <v>28</v>
      </c>
      <c r="L45" s="5">
        <f aca="true" t="shared" si="5" ref="L45:L54">F45*11+G45*10+H45*8+I45*5+J45*0</f>
        <v>218</v>
      </c>
      <c r="M45" s="5">
        <f aca="true" t="shared" si="6" ref="M45:M54">F45</f>
        <v>5</v>
      </c>
      <c r="N45" s="6">
        <f aca="true" t="shared" si="7" ref="N45:N54">L45/308</f>
        <v>0.7077922077922078</v>
      </c>
    </row>
    <row r="46" spans="1:15" ht="12.75">
      <c r="A46" s="4">
        <v>2</v>
      </c>
      <c r="B46" s="4" t="s">
        <v>45</v>
      </c>
      <c r="C46" s="4">
        <v>7167</v>
      </c>
      <c r="D46" s="4" t="s">
        <v>46</v>
      </c>
      <c r="E46" s="4" t="s">
        <v>14</v>
      </c>
      <c r="F46" s="4">
        <v>2</v>
      </c>
      <c r="G46" s="4">
        <v>13</v>
      </c>
      <c r="H46" s="4">
        <v>12</v>
      </c>
      <c r="I46" s="4">
        <v>1</v>
      </c>
      <c r="J46" s="4">
        <v>0</v>
      </c>
      <c r="K46" s="4">
        <f t="shared" si="4"/>
        <v>28</v>
      </c>
      <c r="L46" s="5">
        <f t="shared" si="5"/>
        <v>253</v>
      </c>
      <c r="M46" s="5">
        <f t="shared" si="6"/>
        <v>2</v>
      </c>
      <c r="N46" s="6">
        <f t="shared" si="7"/>
        <v>0.8214285714285714</v>
      </c>
      <c r="O46">
        <v>2</v>
      </c>
    </row>
    <row r="47" spans="1:14" ht="12.75">
      <c r="A47" s="4">
        <v>3</v>
      </c>
      <c r="B47" s="4" t="s">
        <v>182</v>
      </c>
      <c r="C47" s="4"/>
      <c r="D47" s="4"/>
      <c r="E47" s="4" t="s">
        <v>14</v>
      </c>
      <c r="F47" s="4">
        <v>1</v>
      </c>
      <c r="G47" s="4">
        <v>4</v>
      </c>
      <c r="H47" s="4">
        <v>15</v>
      </c>
      <c r="I47" s="4">
        <v>7</v>
      </c>
      <c r="J47" s="4">
        <v>1</v>
      </c>
      <c r="K47" s="4">
        <f t="shared" si="4"/>
        <v>28</v>
      </c>
      <c r="L47" s="5">
        <f t="shared" si="5"/>
        <v>206</v>
      </c>
      <c r="M47" s="5">
        <f t="shared" si="6"/>
        <v>1</v>
      </c>
      <c r="N47" s="6">
        <f t="shared" si="7"/>
        <v>0.6688311688311688</v>
      </c>
    </row>
    <row r="48" spans="1:14" ht="12.75">
      <c r="A48" s="4">
        <v>4</v>
      </c>
      <c r="B48" s="4" t="s">
        <v>79</v>
      </c>
      <c r="C48" s="4" t="s">
        <v>29</v>
      </c>
      <c r="D48" s="4"/>
      <c r="E48" s="4" t="s">
        <v>14</v>
      </c>
      <c r="F48" s="4">
        <v>2</v>
      </c>
      <c r="G48" s="4">
        <v>4</v>
      </c>
      <c r="H48" s="4">
        <v>14</v>
      </c>
      <c r="I48" s="4">
        <v>3</v>
      </c>
      <c r="J48" s="4">
        <v>5</v>
      </c>
      <c r="K48" s="4">
        <f t="shared" si="4"/>
        <v>28</v>
      </c>
      <c r="L48" s="5">
        <f t="shared" si="5"/>
        <v>189</v>
      </c>
      <c r="M48" s="5">
        <f t="shared" si="6"/>
        <v>2</v>
      </c>
      <c r="N48" s="6">
        <f t="shared" si="7"/>
        <v>0.6136363636363636</v>
      </c>
    </row>
    <row r="49" spans="1:15" ht="12.75">
      <c r="A49" s="4">
        <v>5</v>
      </c>
      <c r="B49" s="4" t="s">
        <v>80</v>
      </c>
      <c r="C49" s="4">
        <v>4266</v>
      </c>
      <c r="D49" s="4" t="s">
        <v>48</v>
      </c>
      <c r="E49" s="4" t="s">
        <v>14</v>
      </c>
      <c r="F49" s="4">
        <v>6</v>
      </c>
      <c r="G49" s="4">
        <v>11</v>
      </c>
      <c r="H49" s="4">
        <v>8</v>
      </c>
      <c r="I49" s="4">
        <v>2</v>
      </c>
      <c r="J49" s="4">
        <v>1</v>
      </c>
      <c r="K49" s="4">
        <f t="shared" si="4"/>
        <v>28</v>
      </c>
      <c r="L49" s="5">
        <f t="shared" si="5"/>
        <v>250</v>
      </c>
      <c r="M49" s="5">
        <f t="shared" si="6"/>
        <v>6</v>
      </c>
      <c r="N49" s="6">
        <f t="shared" si="7"/>
        <v>0.8116883116883117</v>
      </c>
      <c r="O49">
        <v>3</v>
      </c>
    </row>
    <row r="50" spans="1:14" ht="12.75">
      <c r="A50" s="4">
        <v>6</v>
      </c>
      <c r="B50" s="4" t="s">
        <v>97</v>
      </c>
      <c r="C50" s="4"/>
      <c r="D50" s="4" t="s">
        <v>48</v>
      </c>
      <c r="E50" s="4" t="s">
        <v>14</v>
      </c>
      <c r="F50" s="4">
        <v>5</v>
      </c>
      <c r="G50" s="4">
        <v>7</v>
      </c>
      <c r="H50" s="4">
        <v>10</v>
      </c>
      <c r="I50" s="4">
        <v>4</v>
      </c>
      <c r="J50" s="4">
        <v>2</v>
      </c>
      <c r="K50" s="4">
        <f t="shared" si="4"/>
        <v>28</v>
      </c>
      <c r="L50" s="5">
        <f t="shared" si="5"/>
        <v>225</v>
      </c>
      <c r="M50" s="5">
        <f t="shared" si="6"/>
        <v>5</v>
      </c>
      <c r="N50" s="6">
        <f t="shared" si="7"/>
        <v>0.7305194805194806</v>
      </c>
    </row>
    <row r="51" spans="1:14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5"/>
      <c r="M51" s="5"/>
      <c r="N51" s="6"/>
    </row>
    <row r="52" spans="1:14" ht="12.75">
      <c r="A52" s="4">
        <v>8</v>
      </c>
      <c r="B52" s="4" t="s">
        <v>100</v>
      </c>
      <c r="C52" s="4">
        <v>5346</v>
      </c>
      <c r="D52" s="4" t="s">
        <v>35</v>
      </c>
      <c r="E52" s="4" t="s">
        <v>14</v>
      </c>
      <c r="F52" s="4">
        <v>4</v>
      </c>
      <c r="G52" s="4">
        <v>5</v>
      </c>
      <c r="H52" s="4">
        <v>9</v>
      </c>
      <c r="I52" s="4">
        <v>10</v>
      </c>
      <c r="J52" s="4">
        <v>0</v>
      </c>
      <c r="K52" s="4">
        <f t="shared" si="4"/>
        <v>28</v>
      </c>
      <c r="L52" s="5">
        <f t="shared" si="5"/>
        <v>216</v>
      </c>
      <c r="M52" s="5">
        <f t="shared" si="6"/>
        <v>4</v>
      </c>
      <c r="N52" s="6">
        <f t="shared" si="7"/>
        <v>0.7012987012987013</v>
      </c>
    </row>
    <row r="53" spans="1:15" ht="12.75">
      <c r="A53" s="4">
        <v>9</v>
      </c>
      <c r="B53" s="4" t="s">
        <v>107</v>
      </c>
      <c r="C53" s="4"/>
      <c r="D53" s="4" t="s">
        <v>48</v>
      </c>
      <c r="E53" s="4" t="s">
        <v>14</v>
      </c>
      <c r="F53" s="4">
        <v>5</v>
      </c>
      <c r="G53" s="4">
        <v>16</v>
      </c>
      <c r="H53" s="4">
        <v>7</v>
      </c>
      <c r="I53" s="4">
        <v>0</v>
      </c>
      <c r="J53" s="4">
        <v>0</v>
      </c>
      <c r="K53" s="4">
        <f t="shared" si="4"/>
        <v>28</v>
      </c>
      <c r="L53" s="5">
        <f t="shared" si="5"/>
        <v>271</v>
      </c>
      <c r="M53" s="5">
        <f t="shared" si="6"/>
        <v>5</v>
      </c>
      <c r="N53" s="6">
        <f t="shared" si="7"/>
        <v>0.8798701298701299</v>
      </c>
      <c r="O53">
        <v>1</v>
      </c>
    </row>
    <row r="54" spans="1:14" ht="12.75">
      <c r="A54" s="4">
        <v>10</v>
      </c>
      <c r="B54" s="4" t="s">
        <v>109</v>
      </c>
      <c r="C54" s="4"/>
      <c r="D54" s="4" t="s">
        <v>108</v>
      </c>
      <c r="E54" s="4" t="s">
        <v>14</v>
      </c>
      <c r="F54" s="4">
        <v>3</v>
      </c>
      <c r="G54" s="4">
        <v>2</v>
      </c>
      <c r="H54" s="4">
        <v>8</v>
      </c>
      <c r="I54" s="4">
        <v>10</v>
      </c>
      <c r="J54" s="4">
        <v>5</v>
      </c>
      <c r="K54" s="4">
        <f t="shared" si="4"/>
        <v>28</v>
      </c>
      <c r="L54" s="5">
        <f t="shared" si="5"/>
        <v>167</v>
      </c>
      <c r="M54" s="5">
        <f t="shared" si="6"/>
        <v>3</v>
      </c>
      <c r="N54" s="6">
        <f t="shared" si="7"/>
        <v>0.5422077922077922</v>
      </c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5"/>
      <c r="M55" s="5"/>
      <c r="N55" s="6"/>
    </row>
    <row r="56" spans="1:15" ht="12.75">
      <c r="A56" s="4">
        <v>1</v>
      </c>
      <c r="B56" s="4" t="s">
        <v>36</v>
      </c>
      <c r="C56" s="4">
        <v>5932</v>
      </c>
      <c r="D56" s="4" t="s">
        <v>35</v>
      </c>
      <c r="E56" s="4" t="s">
        <v>31</v>
      </c>
      <c r="F56" s="4">
        <v>1</v>
      </c>
      <c r="G56" s="4">
        <v>1</v>
      </c>
      <c r="H56" s="4">
        <v>17</v>
      </c>
      <c r="I56" s="4">
        <v>7</v>
      </c>
      <c r="J56" s="4">
        <v>2</v>
      </c>
      <c r="K56" s="4">
        <f>F56+G56+H56+I56+J56</f>
        <v>28</v>
      </c>
      <c r="L56" s="5">
        <f>F56*11+G56*10+H56*8+I56*5+J56*0</f>
        <v>192</v>
      </c>
      <c r="M56" s="5">
        <f>F56</f>
        <v>1</v>
      </c>
      <c r="N56" s="6">
        <f>L56/308</f>
        <v>0.6233766233766234</v>
      </c>
      <c r="O56">
        <v>2</v>
      </c>
    </row>
    <row r="57" spans="1:15" ht="12.75">
      <c r="A57" s="4">
        <v>2</v>
      </c>
      <c r="B57" s="4" t="s">
        <v>110</v>
      </c>
      <c r="C57" s="4"/>
      <c r="D57" s="4" t="s">
        <v>108</v>
      </c>
      <c r="E57" s="4" t="s">
        <v>31</v>
      </c>
      <c r="F57" s="4">
        <v>4</v>
      </c>
      <c r="G57" s="4">
        <v>9</v>
      </c>
      <c r="H57" s="4">
        <v>8</v>
      </c>
      <c r="I57" s="4">
        <v>4</v>
      </c>
      <c r="J57" s="4">
        <v>3</v>
      </c>
      <c r="K57" s="4">
        <f>F57+G57+H57+I57+J57</f>
        <v>28</v>
      </c>
      <c r="L57" s="5">
        <f>F57*11+G57*10+H57*8+I57*5+J57*0</f>
        <v>218</v>
      </c>
      <c r="M57" s="5">
        <f>F57</f>
        <v>4</v>
      </c>
      <c r="N57" s="6">
        <f>L57/308</f>
        <v>0.7077922077922078</v>
      </c>
      <c r="O57">
        <v>1</v>
      </c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5"/>
      <c r="M58" s="5"/>
      <c r="N58" s="6"/>
    </row>
    <row r="59" spans="1:14" ht="12.75">
      <c r="A59" s="4">
        <v>1</v>
      </c>
      <c r="B59" s="4" t="s">
        <v>32</v>
      </c>
      <c r="C59" s="4" t="s">
        <v>33</v>
      </c>
      <c r="D59" s="4" t="s">
        <v>48</v>
      </c>
      <c r="E59" s="4" t="s">
        <v>187</v>
      </c>
      <c r="F59" s="4">
        <v>0</v>
      </c>
      <c r="G59" s="4">
        <v>0</v>
      </c>
      <c r="H59" s="4">
        <v>1</v>
      </c>
      <c r="I59" s="4">
        <v>11</v>
      </c>
      <c r="J59" s="4">
        <v>16</v>
      </c>
      <c r="K59" s="4">
        <f>F59+G59+H59+I59+J59</f>
        <v>28</v>
      </c>
      <c r="L59" s="5">
        <f>F59*11+G59*10+H59*8+I59*5+J59*0</f>
        <v>63</v>
      </c>
      <c r="M59" s="5">
        <f>F59</f>
        <v>0</v>
      </c>
      <c r="N59" s="6">
        <f>L59/308</f>
        <v>0.20454545454545456</v>
      </c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5"/>
      <c r="M60" s="5"/>
      <c r="N60" s="6"/>
    </row>
    <row r="61" spans="1:15" ht="12.75">
      <c r="A61" s="4">
        <v>2</v>
      </c>
      <c r="B61" s="4" t="s">
        <v>96</v>
      </c>
      <c r="C61" s="4"/>
      <c r="D61" s="4" t="s">
        <v>48</v>
      </c>
      <c r="E61" s="4" t="s">
        <v>77</v>
      </c>
      <c r="F61" s="4">
        <v>3</v>
      </c>
      <c r="G61" s="4">
        <v>2</v>
      </c>
      <c r="H61" s="4">
        <v>15</v>
      </c>
      <c r="I61" s="4">
        <v>8</v>
      </c>
      <c r="J61" s="4">
        <v>0</v>
      </c>
      <c r="K61" s="4">
        <f>F61+G61+H61+I61+J61</f>
        <v>28</v>
      </c>
      <c r="L61" s="5">
        <f>F61*11+G61*10+H61*8+I61*5+J61*0</f>
        <v>213</v>
      </c>
      <c r="M61" s="5">
        <f>F61</f>
        <v>3</v>
      </c>
      <c r="N61" s="6">
        <f>L61/308</f>
        <v>0.6915584415584416</v>
      </c>
      <c r="O61">
        <v>2</v>
      </c>
    </row>
    <row r="62" spans="1:15" ht="12.75">
      <c r="A62" s="4">
        <v>1</v>
      </c>
      <c r="B62" s="4" t="s">
        <v>76</v>
      </c>
      <c r="C62" s="4"/>
      <c r="D62" s="4"/>
      <c r="E62" s="4" t="s">
        <v>77</v>
      </c>
      <c r="F62" s="4">
        <v>0</v>
      </c>
      <c r="G62" s="4">
        <v>5</v>
      </c>
      <c r="H62" s="4">
        <v>13</v>
      </c>
      <c r="I62" s="4">
        <v>8</v>
      </c>
      <c r="J62" s="4">
        <v>2</v>
      </c>
      <c r="K62" s="4">
        <f>F62+G62+H62+I62+J62</f>
        <v>28</v>
      </c>
      <c r="L62" s="5">
        <f>F62*11+G62*10+H62*8+I62*5+J62*0</f>
        <v>194</v>
      </c>
      <c r="M62" s="5">
        <f>F62</f>
        <v>0</v>
      </c>
      <c r="N62" s="6">
        <f>L62/308</f>
        <v>0.6298701298701299</v>
      </c>
      <c r="O62">
        <v>1</v>
      </c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5"/>
      <c r="M63" s="5"/>
      <c r="N63" s="6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5"/>
      <c r="M64" s="5"/>
      <c r="N64" s="6"/>
    </row>
    <row r="65" spans="1:14" ht="12.75">
      <c r="A65" s="4">
        <v>1</v>
      </c>
      <c r="B65" s="4" t="s">
        <v>38</v>
      </c>
      <c r="C65" s="4"/>
      <c r="D65" s="4" t="s">
        <v>48</v>
      </c>
      <c r="E65" s="4" t="s">
        <v>22</v>
      </c>
      <c r="F65" s="4">
        <v>1</v>
      </c>
      <c r="G65" s="4">
        <v>1</v>
      </c>
      <c r="H65" s="4">
        <v>3</v>
      </c>
      <c r="I65" s="4">
        <v>15</v>
      </c>
      <c r="J65" s="4">
        <v>8</v>
      </c>
      <c r="K65" s="4">
        <f>F65+G65+H65+I65+J65</f>
        <v>28</v>
      </c>
      <c r="L65" s="5">
        <f>F65*11+G65*10+H65*8+I65*5+J65*0</f>
        <v>120</v>
      </c>
      <c r="M65" s="5">
        <f>F65</f>
        <v>1</v>
      </c>
      <c r="N65" s="6">
        <f>L65/308</f>
        <v>0.38961038961038963</v>
      </c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5"/>
      <c r="M66" s="5"/>
      <c r="N66" s="6"/>
    </row>
    <row r="67" spans="1:15" ht="12.75">
      <c r="A67" s="4">
        <v>1</v>
      </c>
      <c r="B67" s="4" t="s">
        <v>95</v>
      </c>
      <c r="C67" s="4"/>
      <c r="D67" s="4" t="s">
        <v>48</v>
      </c>
      <c r="E67" s="4" t="s">
        <v>22</v>
      </c>
      <c r="F67" s="4">
        <v>6</v>
      </c>
      <c r="G67" s="4">
        <v>6</v>
      </c>
      <c r="H67" s="4">
        <v>12</v>
      </c>
      <c r="I67" s="4">
        <v>3</v>
      </c>
      <c r="J67" s="4">
        <v>1</v>
      </c>
      <c r="K67" s="4">
        <f aca="true" t="shared" si="8" ref="K67:K100">F67+G67+H67+I67+J67</f>
        <v>28</v>
      </c>
      <c r="L67" s="5">
        <f aca="true" t="shared" si="9" ref="L67:L98">F67*11+G67*10+H67*8+I67*5+J67*0</f>
        <v>237</v>
      </c>
      <c r="M67" s="5">
        <f aca="true" t="shared" si="10" ref="M67:M98">F67</f>
        <v>6</v>
      </c>
      <c r="N67" s="6">
        <f aca="true" t="shared" si="11" ref="N67:N98">L67/308</f>
        <v>0.7694805194805194</v>
      </c>
      <c r="O67">
        <v>1</v>
      </c>
    </row>
    <row r="68" spans="1:15" ht="12.75">
      <c r="A68" s="4">
        <v>2</v>
      </c>
      <c r="B68" s="4" t="s">
        <v>190</v>
      </c>
      <c r="C68" s="4"/>
      <c r="D68" s="4" t="s">
        <v>48</v>
      </c>
      <c r="E68" s="4" t="s">
        <v>22</v>
      </c>
      <c r="F68" s="4">
        <v>1</v>
      </c>
      <c r="G68" s="4">
        <v>0</v>
      </c>
      <c r="H68" s="4">
        <v>8</v>
      </c>
      <c r="I68" s="4">
        <v>13</v>
      </c>
      <c r="J68" s="4">
        <v>6</v>
      </c>
      <c r="K68" s="4">
        <f>F68+G68+H68+I68+J68</f>
        <v>28</v>
      </c>
      <c r="L68" s="5">
        <f>F68*11+G68*10+H68*8+I68*5+J68*0</f>
        <v>140</v>
      </c>
      <c r="M68" s="5">
        <f>F68</f>
        <v>1</v>
      </c>
      <c r="N68" s="6">
        <f>L68/308</f>
        <v>0.45454545454545453</v>
      </c>
      <c r="O68">
        <v>2</v>
      </c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5"/>
      <c r="M69" s="5"/>
      <c r="N69" s="6"/>
    </row>
    <row r="70" spans="1:14" ht="12.75">
      <c r="A70" s="4">
        <v>1</v>
      </c>
      <c r="B70" s="4" t="s">
        <v>34</v>
      </c>
      <c r="C70" s="4">
        <v>5933</v>
      </c>
      <c r="D70" s="4" t="s">
        <v>35</v>
      </c>
      <c r="E70" s="4" t="s">
        <v>15</v>
      </c>
      <c r="F70" s="4">
        <v>3</v>
      </c>
      <c r="G70" s="4">
        <v>6</v>
      </c>
      <c r="H70" s="4">
        <v>16</v>
      </c>
      <c r="I70" s="4">
        <v>3</v>
      </c>
      <c r="J70" s="4">
        <v>0</v>
      </c>
      <c r="K70" s="4">
        <f t="shared" si="8"/>
        <v>28</v>
      </c>
      <c r="L70" s="5">
        <f t="shared" si="9"/>
        <v>236</v>
      </c>
      <c r="M70" s="5">
        <f t="shared" si="10"/>
        <v>3</v>
      </c>
      <c r="N70" s="6">
        <f t="shared" si="11"/>
        <v>0.7662337662337663</v>
      </c>
    </row>
    <row r="71" spans="1:15" ht="12.75">
      <c r="A71" s="4">
        <v>2</v>
      </c>
      <c r="B71" s="4" t="s">
        <v>56</v>
      </c>
      <c r="C71" s="4" t="s">
        <v>66</v>
      </c>
      <c r="D71" s="4" t="s">
        <v>44</v>
      </c>
      <c r="E71" s="4" t="s">
        <v>15</v>
      </c>
      <c r="F71" s="4">
        <v>8</v>
      </c>
      <c r="G71" s="4">
        <v>9</v>
      </c>
      <c r="H71" s="4">
        <v>9</v>
      </c>
      <c r="I71" s="4">
        <v>1</v>
      </c>
      <c r="J71" s="4">
        <v>1</v>
      </c>
      <c r="K71" s="4">
        <f t="shared" si="8"/>
        <v>28</v>
      </c>
      <c r="L71" s="5">
        <f t="shared" si="9"/>
        <v>255</v>
      </c>
      <c r="M71" s="5">
        <f t="shared" si="10"/>
        <v>8</v>
      </c>
      <c r="N71" s="6">
        <f t="shared" si="11"/>
        <v>0.827922077922078</v>
      </c>
      <c r="O71">
        <v>2</v>
      </c>
    </row>
    <row r="72" spans="1:15" ht="12.75">
      <c r="A72" s="4">
        <v>3</v>
      </c>
      <c r="B72" s="4" t="s">
        <v>57</v>
      </c>
      <c r="C72" s="4">
        <v>3933</v>
      </c>
      <c r="D72" s="4" t="s">
        <v>35</v>
      </c>
      <c r="E72" s="4" t="s">
        <v>15</v>
      </c>
      <c r="F72" s="4">
        <v>7</v>
      </c>
      <c r="G72" s="4">
        <v>11</v>
      </c>
      <c r="H72" s="4">
        <v>7</v>
      </c>
      <c r="I72" s="4">
        <v>1</v>
      </c>
      <c r="J72" s="4">
        <v>2</v>
      </c>
      <c r="K72" s="4">
        <f t="shared" si="8"/>
        <v>28</v>
      </c>
      <c r="L72" s="5">
        <f t="shared" si="9"/>
        <v>248</v>
      </c>
      <c r="M72" s="5">
        <f t="shared" si="10"/>
        <v>7</v>
      </c>
      <c r="N72" s="6">
        <f t="shared" si="11"/>
        <v>0.8051948051948052</v>
      </c>
      <c r="O72">
        <v>3</v>
      </c>
    </row>
    <row r="73" spans="1:14" ht="12.75">
      <c r="A73" s="4">
        <v>4</v>
      </c>
      <c r="B73" s="4" t="s">
        <v>58</v>
      </c>
      <c r="C73" s="4">
        <v>3980</v>
      </c>
      <c r="D73" s="4" t="s">
        <v>52</v>
      </c>
      <c r="E73" s="4" t="s">
        <v>15</v>
      </c>
      <c r="F73" s="4">
        <v>4</v>
      </c>
      <c r="G73" s="4">
        <v>7</v>
      </c>
      <c r="H73" s="4">
        <v>10</v>
      </c>
      <c r="I73" s="4">
        <v>3</v>
      </c>
      <c r="J73" s="4">
        <v>4</v>
      </c>
      <c r="K73" s="4">
        <f t="shared" si="8"/>
        <v>28</v>
      </c>
      <c r="L73" s="5">
        <f t="shared" si="9"/>
        <v>209</v>
      </c>
      <c r="M73" s="5">
        <f t="shared" si="10"/>
        <v>4</v>
      </c>
      <c r="N73" s="6">
        <f t="shared" si="11"/>
        <v>0.6785714285714286</v>
      </c>
    </row>
    <row r="74" spans="1:14" ht="12.75">
      <c r="A74" s="4">
        <v>5</v>
      </c>
      <c r="B74" s="4" t="s">
        <v>59</v>
      </c>
      <c r="C74" s="4">
        <v>5102</v>
      </c>
      <c r="D74" s="4" t="s">
        <v>52</v>
      </c>
      <c r="E74" s="4" t="s">
        <v>15</v>
      </c>
      <c r="F74" s="4">
        <v>2</v>
      </c>
      <c r="G74" s="4">
        <v>5</v>
      </c>
      <c r="H74" s="4">
        <v>13</v>
      </c>
      <c r="I74" s="4">
        <v>8</v>
      </c>
      <c r="J74" s="4">
        <v>0</v>
      </c>
      <c r="K74" s="4">
        <f t="shared" si="8"/>
        <v>28</v>
      </c>
      <c r="L74" s="5">
        <f t="shared" si="9"/>
        <v>216</v>
      </c>
      <c r="M74" s="5">
        <f t="shared" si="10"/>
        <v>2</v>
      </c>
      <c r="N74" s="6">
        <f t="shared" si="11"/>
        <v>0.7012987012987013</v>
      </c>
    </row>
    <row r="75" spans="1:15" ht="12.75">
      <c r="A75" s="4">
        <v>6</v>
      </c>
      <c r="B75" s="4" t="s">
        <v>60</v>
      </c>
      <c r="C75" s="4">
        <v>3902</v>
      </c>
      <c r="D75" s="4" t="s">
        <v>52</v>
      </c>
      <c r="E75" s="4" t="s">
        <v>15</v>
      </c>
      <c r="F75" s="4">
        <v>9</v>
      </c>
      <c r="G75" s="4">
        <v>10</v>
      </c>
      <c r="H75" s="4">
        <v>8</v>
      </c>
      <c r="I75" s="4">
        <v>0</v>
      </c>
      <c r="J75" s="4">
        <v>1</v>
      </c>
      <c r="K75" s="4">
        <f t="shared" si="8"/>
        <v>28</v>
      </c>
      <c r="L75" s="5">
        <f t="shared" si="9"/>
        <v>263</v>
      </c>
      <c r="M75" s="5">
        <f t="shared" si="10"/>
        <v>9</v>
      </c>
      <c r="N75" s="6">
        <f t="shared" si="11"/>
        <v>0.8538961038961039</v>
      </c>
      <c r="O75">
        <v>1</v>
      </c>
    </row>
    <row r="76" spans="1:14" ht="12.75">
      <c r="A76" s="4">
        <v>7</v>
      </c>
      <c r="B76" s="4" t="s">
        <v>183</v>
      </c>
      <c r="C76" s="4">
        <v>5478</v>
      </c>
      <c r="D76" s="4" t="s">
        <v>51</v>
      </c>
      <c r="E76" s="4" t="s">
        <v>15</v>
      </c>
      <c r="F76" s="4">
        <v>3</v>
      </c>
      <c r="G76" s="4">
        <v>6</v>
      </c>
      <c r="H76" s="4">
        <v>8</v>
      </c>
      <c r="I76" s="4">
        <v>9</v>
      </c>
      <c r="J76" s="4">
        <v>2</v>
      </c>
      <c r="K76" s="4">
        <f t="shared" si="8"/>
        <v>28</v>
      </c>
      <c r="L76" s="5">
        <f t="shared" si="9"/>
        <v>202</v>
      </c>
      <c r="M76" s="5">
        <f t="shared" si="10"/>
        <v>3</v>
      </c>
      <c r="N76" s="6">
        <f t="shared" si="11"/>
        <v>0.6558441558441559</v>
      </c>
    </row>
    <row r="77" spans="1:14" ht="12.75">
      <c r="A77" s="4">
        <v>8</v>
      </c>
      <c r="B77" s="4" t="s">
        <v>81</v>
      </c>
      <c r="C77" s="4">
        <v>3886</v>
      </c>
      <c r="D77" s="4" t="s">
        <v>48</v>
      </c>
      <c r="E77" s="4" t="s">
        <v>15</v>
      </c>
      <c r="F77" s="4">
        <v>5</v>
      </c>
      <c r="G77" s="4">
        <v>5</v>
      </c>
      <c r="H77" s="4">
        <v>9</v>
      </c>
      <c r="I77" s="4">
        <v>7</v>
      </c>
      <c r="J77" s="4">
        <v>2</v>
      </c>
      <c r="K77" s="4">
        <f t="shared" si="8"/>
        <v>28</v>
      </c>
      <c r="L77" s="5">
        <f t="shared" si="9"/>
        <v>212</v>
      </c>
      <c r="M77" s="5">
        <f t="shared" si="10"/>
        <v>5</v>
      </c>
      <c r="N77" s="6">
        <f t="shared" si="11"/>
        <v>0.6883116883116883</v>
      </c>
    </row>
    <row r="78" spans="1:14" ht="12.75">
      <c r="A78" s="4">
        <v>9</v>
      </c>
      <c r="B78" s="4" t="s">
        <v>105</v>
      </c>
      <c r="C78" s="4">
        <v>7563</v>
      </c>
      <c r="D78" s="4" t="s">
        <v>103</v>
      </c>
      <c r="E78" s="4" t="s">
        <v>15</v>
      </c>
      <c r="F78" s="4">
        <v>7</v>
      </c>
      <c r="G78" s="4">
        <v>7</v>
      </c>
      <c r="H78" s="4">
        <v>8</v>
      </c>
      <c r="I78" s="4">
        <v>5</v>
      </c>
      <c r="J78" s="4">
        <v>1</v>
      </c>
      <c r="K78" s="4">
        <f t="shared" si="8"/>
        <v>28</v>
      </c>
      <c r="L78" s="5">
        <f t="shared" si="9"/>
        <v>236</v>
      </c>
      <c r="M78" s="5">
        <f t="shared" si="10"/>
        <v>7</v>
      </c>
      <c r="N78" s="6">
        <f t="shared" si="11"/>
        <v>0.7662337662337663</v>
      </c>
    </row>
    <row r="79" spans="1:1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5"/>
      <c r="M79" s="5"/>
      <c r="N79" s="6"/>
    </row>
    <row r="80" spans="1:14" ht="12.75">
      <c r="A80" s="4">
        <v>1</v>
      </c>
      <c r="B80" s="7" t="s">
        <v>117</v>
      </c>
      <c r="C80" s="7" t="s">
        <v>29</v>
      </c>
      <c r="D80" s="4"/>
      <c r="E80" s="7" t="s">
        <v>186</v>
      </c>
      <c r="F80" s="4">
        <v>0</v>
      </c>
      <c r="G80" s="4">
        <v>0</v>
      </c>
      <c r="H80" s="4">
        <v>5</v>
      </c>
      <c r="I80" s="4">
        <v>12</v>
      </c>
      <c r="J80" s="4">
        <v>11</v>
      </c>
      <c r="K80" s="4">
        <f t="shared" si="8"/>
        <v>28</v>
      </c>
      <c r="L80" s="5">
        <f t="shared" si="9"/>
        <v>100</v>
      </c>
      <c r="M80" s="5">
        <f t="shared" si="10"/>
        <v>0</v>
      </c>
      <c r="N80" s="6">
        <f t="shared" si="11"/>
        <v>0.3246753246753247</v>
      </c>
    </row>
    <row r="81" spans="1:1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5"/>
      <c r="M81" s="5"/>
      <c r="N81" s="6"/>
    </row>
    <row r="82" spans="1:14" ht="12.75">
      <c r="A82" s="4">
        <v>1</v>
      </c>
      <c r="B82" s="4" t="s">
        <v>112</v>
      </c>
      <c r="C82" s="4"/>
      <c r="D82" s="4" t="s">
        <v>108</v>
      </c>
      <c r="E82" s="4" t="s">
        <v>113</v>
      </c>
      <c r="F82" s="4">
        <v>2</v>
      </c>
      <c r="G82" s="4">
        <v>7</v>
      </c>
      <c r="H82" s="4">
        <v>9</v>
      </c>
      <c r="I82" s="4">
        <v>6</v>
      </c>
      <c r="J82" s="4">
        <v>4</v>
      </c>
      <c r="K82" s="4">
        <f t="shared" si="8"/>
        <v>28</v>
      </c>
      <c r="L82" s="5">
        <f t="shared" si="9"/>
        <v>194</v>
      </c>
      <c r="M82" s="5">
        <f t="shared" si="10"/>
        <v>2</v>
      </c>
      <c r="N82" s="6">
        <f t="shared" si="11"/>
        <v>0.6298701298701299</v>
      </c>
    </row>
    <row r="83" spans="1:1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5"/>
      <c r="M83" s="5"/>
      <c r="N83" s="6"/>
    </row>
    <row r="84" spans="1:15" ht="12.75">
      <c r="A84" s="4">
        <v>1</v>
      </c>
      <c r="B84" s="4" t="s">
        <v>61</v>
      </c>
      <c r="C84" s="4">
        <v>5572</v>
      </c>
      <c r="D84" s="4" t="s">
        <v>87</v>
      </c>
      <c r="E84" s="4" t="s">
        <v>16</v>
      </c>
      <c r="F84" s="4">
        <v>0</v>
      </c>
      <c r="G84" s="4">
        <v>1</v>
      </c>
      <c r="H84" s="4">
        <v>9</v>
      </c>
      <c r="I84" s="4">
        <v>12</v>
      </c>
      <c r="J84" s="4">
        <v>6</v>
      </c>
      <c r="K84" s="4">
        <f t="shared" si="8"/>
        <v>28</v>
      </c>
      <c r="L84" s="5">
        <f t="shared" si="9"/>
        <v>142</v>
      </c>
      <c r="M84" s="5">
        <f t="shared" si="10"/>
        <v>0</v>
      </c>
      <c r="N84" s="6">
        <f t="shared" si="11"/>
        <v>0.461038961038961</v>
      </c>
      <c r="O84">
        <v>1</v>
      </c>
    </row>
    <row r="85" spans="1:15" ht="12.75">
      <c r="A85" s="4">
        <v>2</v>
      </c>
      <c r="B85" s="4" t="s">
        <v>91</v>
      </c>
      <c r="C85" s="4">
        <v>7232</v>
      </c>
      <c r="D85" s="4" t="s">
        <v>89</v>
      </c>
      <c r="E85" s="4" t="s">
        <v>16</v>
      </c>
      <c r="F85" s="4">
        <v>3</v>
      </c>
      <c r="G85" s="4">
        <v>1</v>
      </c>
      <c r="H85" s="4">
        <v>4</v>
      </c>
      <c r="I85" s="4">
        <v>6</v>
      </c>
      <c r="J85" s="4">
        <v>14</v>
      </c>
      <c r="K85" s="4">
        <f t="shared" si="8"/>
        <v>28</v>
      </c>
      <c r="L85" s="5">
        <f t="shared" si="9"/>
        <v>105</v>
      </c>
      <c r="M85" s="5">
        <f t="shared" si="10"/>
        <v>3</v>
      </c>
      <c r="N85" s="6">
        <f t="shared" si="11"/>
        <v>0.3409090909090909</v>
      </c>
      <c r="O85">
        <v>2</v>
      </c>
    </row>
    <row r="86" spans="1:1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5"/>
      <c r="M86" s="5"/>
      <c r="N86" s="6"/>
    </row>
    <row r="87" spans="1:15" ht="12.75">
      <c r="A87" s="4">
        <v>6</v>
      </c>
      <c r="B87" s="4" t="s">
        <v>184</v>
      </c>
      <c r="C87" s="4">
        <v>4157</v>
      </c>
      <c r="D87" s="4"/>
      <c r="E87" s="4" t="s">
        <v>20</v>
      </c>
      <c r="F87" s="4">
        <v>7</v>
      </c>
      <c r="G87" s="4">
        <v>9</v>
      </c>
      <c r="H87" s="4">
        <v>10</v>
      </c>
      <c r="I87" s="4">
        <v>2</v>
      </c>
      <c r="J87" s="4">
        <v>0</v>
      </c>
      <c r="K87" s="4">
        <f aca="true" t="shared" si="12" ref="K87:K92">F87+G87+H87+I87+J87</f>
        <v>28</v>
      </c>
      <c r="L87" s="5">
        <f aca="true" t="shared" si="13" ref="L87:L92">F87*11+G87*10+H87*8+I87*5+J87*0</f>
        <v>257</v>
      </c>
      <c r="M87" s="5">
        <f aca="true" t="shared" si="14" ref="M87:M92">F87</f>
        <v>7</v>
      </c>
      <c r="N87" s="6">
        <f aca="true" t="shared" si="15" ref="N87:N92">L87/308</f>
        <v>0.8344155844155844</v>
      </c>
      <c r="O87">
        <v>3</v>
      </c>
    </row>
    <row r="88" spans="1:14" ht="12.75">
      <c r="A88" s="4">
        <v>3</v>
      </c>
      <c r="B88" s="4" t="s">
        <v>62</v>
      </c>
      <c r="C88" s="4">
        <v>2040</v>
      </c>
      <c r="D88" s="4" t="s">
        <v>52</v>
      </c>
      <c r="E88" s="4" t="s">
        <v>20</v>
      </c>
      <c r="F88" s="4">
        <v>3</v>
      </c>
      <c r="G88" s="4">
        <v>5</v>
      </c>
      <c r="H88" s="4">
        <v>10</v>
      </c>
      <c r="I88" s="4">
        <v>6</v>
      </c>
      <c r="J88" s="4">
        <v>4</v>
      </c>
      <c r="K88" s="4">
        <f t="shared" si="12"/>
        <v>28</v>
      </c>
      <c r="L88" s="5">
        <f t="shared" si="13"/>
        <v>193</v>
      </c>
      <c r="M88" s="5">
        <f t="shared" si="14"/>
        <v>3</v>
      </c>
      <c r="N88" s="6">
        <f t="shared" si="15"/>
        <v>0.6266233766233766</v>
      </c>
    </row>
    <row r="89" spans="1:15" ht="12.75">
      <c r="A89" s="4">
        <v>1</v>
      </c>
      <c r="B89" s="4" t="s">
        <v>47</v>
      </c>
      <c r="C89" s="4"/>
      <c r="D89" s="4" t="s">
        <v>48</v>
      </c>
      <c r="E89" s="4" t="s">
        <v>20</v>
      </c>
      <c r="F89" s="4">
        <v>1</v>
      </c>
      <c r="G89" s="4">
        <v>4</v>
      </c>
      <c r="H89" s="4">
        <v>10</v>
      </c>
      <c r="I89" s="4">
        <v>12</v>
      </c>
      <c r="J89" s="4">
        <v>1</v>
      </c>
      <c r="K89" s="4">
        <f t="shared" si="12"/>
        <v>28</v>
      </c>
      <c r="L89" s="5">
        <f t="shared" si="13"/>
        <v>191</v>
      </c>
      <c r="M89" s="5">
        <f t="shared" si="14"/>
        <v>1</v>
      </c>
      <c r="N89" s="6">
        <f t="shared" si="15"/>
        <v>0.6201298701298701</v>
      </c>
      <c r="O89">
        <v>2</v>
      </c>
    </row>
    <row r="90" spans="1:14" ht="12.75">
      <c r="A90" s="4">
        <v>2</v>
      </c>
      <c r="B90" s="4" t="s">
        <v>49</v>
      </c>
      <c r="C90" s="4">
        <v>5528</v>
      </c>
      <c r="D90" s="4" t="s">
        <v>50</v>
      </c>
      <c r="E90" s="4" t="s">
        <v>20</v>
      </c>
      <c r="F90" s="4">
        <v>0</v>
      </c>
      <c r="G90" s="4">
        <v>5</v>
      </c>
      <c r="H90" s="4">
        <v>12</v>
      </c>
      <c r="I90" s="4">
        <v>8</v>
      </c>
      <c r="J90" s="4">
        <v>3</v>
      </c>
      <c r="K90" s="4">
        <f t="shared" si="12"/>
        <v>28</v>
      </c>
      <c r="L90" s="5">
        <f t="shared" si="13"/>
        <v>186</v>
      </c>
      <c r="M90" s="5">
        <f t="shared" si="14"/>
        <v>0</v>
      </c>
      <c r="N90" s="6">
        <f t="shared" si="15"/>
        <v>0.6038961038961039</v>
      </c>
    </row>
    <row r="91" spans="1:14" ht="12.75">
      <c r="A91" s="4">
        <v>5</v>
      </c>
      <c r="B91" s="4" t="s">
        <v>88</v>
      </c>
      <c r="C91" s="4">
        <v>6694</v>
      </c>
      <c r="D91" s="4" t="s">
        <v>89</v>
      </c>
      <c r="E91" s="4" t="s">
        <v>20</v>
      </c>
      <c r="F91" s="4">
        <v>2</v>
      </c>
      <c r="G91" s="4">
        <v>1</v>
      </c>
      <c r="H91" s="4">
        <v>13</v>
      </c>
      <c r="I91" s="4">
        <v>8</v>
      </c>
      <c r="J91" s="4">
        <v>4</v>
      </c>
      <c r="K91" s="4">
        <f t="shared" si="12"/>
        <v>28</v>
      </c>
      <c r="L91" s="5">
        <f t="shared" si="13"/>
        <v>176</v>
      </c>
      <c r="M91" s="5">
        <f t="shared" si="14"/>
        <v>2</v>
      </c>
      <c r="N91" s="6">
        <f t="shared" si="15"/>
        <v>0.5714285714285714</v>
      </c>
    </row>
    <row r="92" spans="1:15" ht="12.75">
      <c r="A92" s="4">
        <v>4</v>
      </c>
      <c r="B92" s="4" t="s">
        <v>71</v>
      </c>
      <c r="C92" s="4"/>
      <c r="D92" s="4" t="s">
        <v>68</v>
      </c>
      <c r="E92" s="4" t="s">
        <v>20</v>
      </c>
      <c r="F92" s="4">
        <v>1</v>
      </c>
      <c r="G92" s="4">
        <v>2</v>
      </c>
      <c r="H92" s="4">
        <v>10</v>
      </c>
      <c r="I92" s="4">
        <v>8</v>
      </c>
      <c r="J92" s="4">
        <v>7</v>
      </c>
      <c r="K92" s="4">
        <f t="shared" si="12"/>
        <v>28</v>
      </c>
      <c r="L92" s="5">
        <f t="shared" si="13"/>
        <v>151</v>
      </c>
      <c r="M92" s="5">
        <f t="shared" si="14"/>
        <v>1</v>
      </c>
      <c r="N92" s="6">
        <f t="shared" si="15"/>
        <v>0.4902597402597403</v>
      </c>
      <c r="O92">
        <v>1</v>
      </c>
    </row>
    <row r="93" spans="1:1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5"/>
      <c r="M93" s="5"/>
      <c r="N93" s="6"/>
    </row>
    <row r="94" spans="1:15" ht="12.75">
      <c r="A94" s="4">
        <v>1</v>
      </c>
      <c r="B94" s="4" t="s">
        <v>63</v>
      </c>
      <c r="C94" s="4">
        <v>7676</v>
      </c>
      <c r="D94" s="4" t="s">
        <v>53</v>
      </c>
      <c r="E94" s="4" t="s">
        <v>54</v>
      </c>
      <c r="F94" s="4">
        <v>0</v>
      </c>
      <c r="G94" s="4">
        <v>4</v>
      </c>
      <c r="H94" s="4">
        <v>1</v>
      </c>
      <c r="I94" s="4">
        <v>14</v>
      </c>
      <c r="J94" s="4">
        <v>9</v>
      </c>
      <c r="K94" s="4">
        <f t="shared" si="8"/>
        <v>28</v>
      </c>
      <c r="L94" s="5">
        <f t="shared" si="9"/>
        <v>118</v>
      </c>
      <c r="M94" s="5">
        <f t="shared" si="10"/>
        <v>0</v>
      </c>
      <c r="N94" s="6">
        <f t="shared" si="11"/>
        <v>0.38311688311688313</v>
      </c>
      <c r="O94">
        <v>1</v>
      </c>
    </row>
    <row r="95" spans="1:15" ht="12.75">
      <c r="A95" s="4">
        <v>2</v>
      </c>
      <c r="B95" s="4" t="s">
        <v>94</v>
      </c>
      <c r="C95" s="4">
        <v>7880</v>
      </c>
      <c r="D95" s="4" t="s">
        <v>89</v>
      </c>
      <c r="E95" s="4" t="s">
        <v>54</v>
      </c>
      <c r="F95" s="4">
        <v>0</v>
      </c>
      <c r="G95" s="4">
        <v>0</v>
      </c>
      <c r="H95" s="4">
        <v>4</v>
      </c>
      <c r="I95" s="4">
        <v>12</v>
      </c>
      <c r="J95" s="4">
        <v>12</v>
      </c>
      <c r="K95" s="4">
        <f t="shared" si="8"/>
        <v>28</v>
      </c>
      <c r="L95" s="5">
        <f t="shared" si="9"/>
        <v>92</v>
      </c>
      <c r="M95" s="5">
        <f t="shared" si="10"/>
        <v>0</v>
      </c>
      <c r="N95" s="6">
        <f t="shared" si="11"/>
        <v>0.2987012987012987</v>
      </c>
      <c r="O95">
        <v>2</v>
      </c>
    </row>
    <row r="96" spans="1:1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5"/>
      <c r="M96" s="5"/>
      <c r="N96" s="6"/>
    </row>
    <row r="97" spans="1:15" ht="12.75">
      <c r="A97" s="4">
        <v>1</v>
      </c>
      <c r="B97" s="4" t="s">
        <v>101</v>
      </c>
      <c r="C97" s="4" t="s">
        <v>42</v>
      </c>
      <c r="D97" s="4" t="s">
        <v>87</v>
      </c>
      <c r="E97" s="4" t="s">
        <v>23</v>
      </c>
      <c r="F97" s="4">
        <v>0</v>
      </c>
      <c r="G97" s="4">
        <v>1</v>
      </c>
      <c r="H97" s="4">
        <v>7</v>
      </c>
      <c r="I97" s="4">
        <v>11</v>
      </c>
      <c r="J97" s="4">
        <v>9</v>
      </c>
      <c r="K97" s="4">
        <f t="shared" si="8"/>
        <v>28</v>
      </c>
      <c r="L97" s="5">
        <f t="shared" si="9"/>
        <v>121</v>
      </c>
      <c r="M97" s="5">
        <f t="shared" si="10"/>
        <v>0</v>
      </c>
      <c r="N97" s="6">
        <f t="shared" si="11"/>
        <v>0.39285714285714285</v>
      </c>
      <c r="O97">
        <v>1</v>
      </c>
    </row>
    <row r="98" spans="1:15" ht="12.75">
      <c r="A98" s="4">
        <v>2</v>
      </c>
      <c r="B98" s="7" t="s">
        <v>114</v>
      </c>
      <c r="C98" s="4">
        <v>3039</v>
      </c>
      <c r="D98" s="4" t="s">
        <v>52</v>
      </c>
      <c r="E98" s="4" t="s">
        <v>23</v>
      </c>
      <c r="F98" s="4">
        <v>0</v>
      </c>
      <c r="G98" s="4">
        <v>1</v>
      </c>
      <c r="H98" s="4">
        <v>4</v>
      </c>
      <c r="I98" s="4">
        <v>15</v>
      </c>
      <c r="J98" s="4">
        <v>8</v>
      </c>
      <c r="K98" s="4">
        <f t="shared" si="8"/>
        <v>28</v>
      </c>
      <c r="L98" s="5">
        <f t="shared" si="9"/>
        <v>117</v>
      </c>
      <c r="M98" s="5">
        <f t="shared" si="10"/>
        <v>0</v>
      </c>
      <c r="N98" s="6">
        <f t="shared" si="11"/>
        <v>0.37987012987012986</v>
      </c>
      <c r="O98">
        <v>2</v>
      </c>
    </row>
    <row r="99" spans="1:1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5"/>
      <c r="M99" s="5"/>
      <c r="N99" s="6"/>
    </row>
    <row r="100" spans="1:15" ht="12.75">
      <c r="A100" s="4">
        <v>1</v>
      </c>
      <c r="B100" s="4" t="s">
        <v>188</v>
      </c>
      <c r="C100" s="4"/>
      <c r="D100" s="4"/>
      <c r="E100" s="4" t="s">
        <v>189</v>
      </c>
      <c r="F100" s="4">
        <v>0</v>
      </c>
      <c r="G100" s="4">
        <v>1</v>
      </c>
      <c r="H100" s="4">
        <v>7</v>
      </c>
      <c r="I100" s="4">
        <v>13</v>
      </c>
      <c r="J100" s="4">
        <v>7</v>
      </c>
      <c r="K100" s="4">
        <f t="shared" si="8"/>
        <v>28</v>
      </c>
      <c r="L100" s="5">
        <f>F100*11+G100*10+H100*8+I100*5+J100*0</f>
        <v>131</v>
      </c>
      <c r="M100" s="5">
        <f>F100</f>
        <v>0</v>
      </c>
      <c r="N100" s="6">
        <f>L100/308</f>
        <v>0.4253246753246753</v>
      </c>
      <c r="O100">
        <v>1</v>
      </c>
    </row>
    <row r="101" spans="1:1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5"/>
      <c r="M101" s="5"/>
      <c r="N101" s="6"/>
    </row>
    <row r="102" spans="1:14" ht="12.75">
      <c r="A102" s="4">
        <v>1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5"/>
      <c r="M102" s="5"/>
      <c r="N102" s="6"/>
    </row>
    <row r="103" spans="1:1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5"/>
      <c r="M103" s="5"/>
      <c r="N103" s="6"/>
    </row>
    <row r="104" spans="1:1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5"/>
      <c r="M104" s="5"/>
      <c r="N104" s="6"/>
    </row>
    <row r="105" spans="1:1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5"/>
      <c r="M105" s="5"/>
      <c r="N105" s="6"/>
    </row>
    <row r="106" spans="1:1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5"/>
      <c r="M106" s="5"/>
      <c r="N106" s="6"/>
    </row>
    <row r="107" spans="1:1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5"/>
      <c r="M107" s="5"/>
      <c r="N107" s="6"/>
    </row>
    <row r="108" spans="1:1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5"/>
      <c r="M108" s="5"/>
      <c r="N108" s="6"/>
    </row>
    <row r="109" spans="1:1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5"/>
      <c r="M109" s="5"/>
      <c r="N109" s="6"/>
    </row>
    <row r="110" spans="1:1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5"/>
      <c r="M110" s="5"/>
      <c r="N110" s="6"/>
    </row>
    <row r="111" spans="1:1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5"/>
      <c r="M111" s="5"/>
      <c r="N111" s="6"/>
    </row>
    <row r="112" spans="1:1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5"/>
      <c r="M112" s="5"/>
      <c r="N112" s="6"/>
    </row>
    <row r="113" spans="1:1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5"/>
      <c r="M113" s="5"/>
      <c r="N113" s="6"/>
    </row>
    <row r="114" spans="1:1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5"/>
      <c r="M114" s="5"/>
      <c r="N114" s="6"/>
    </row>
    <row r="115" spans="1:1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5"/>
      <c r="M115" s="5"/>
      <c r="N115" s="6"/>
    </row>
    <row r="116" spans="1:1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5"/>
      <c r="M116" s="5"/>
      <c r="N116" s="6"/>
    </row>
    <row r="117" spans="1:1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5"/>
      <c r="M117" s="5"/>
      <c r="N117" s="6"/>
    </row>
    <row r="118" spans="1:1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5"/>
      <c r="M118" s="5"/>
      <c r="N118" s="6"/>
    </row>
    <row r="119" spans="1:1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5"/>
      <c r="M119" s="5"/>
      <c r="N119" s="6"/>
    </row>
    <row r="120" spans="1:1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5"/>
      <c r="M120" s="5"/>
      <c r="N120" s="6"/>
    </row>
    <row r="121" spans="1:14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5"/>
      <c r="M121" s="5"/>
      <c r="N121" s="6"/>
    </row>
    <row r="122" spans="1:14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5"/>
      <c r="M122" s="5"/>
      <c r="N122" s="6"/>
    </row>
    <row r="123" spans="1:14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5"/>
      <c r="M123" s="5"/>
      <c r="N123" s="6"/>
    </row>
    <row r="124" spans="1:14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5"/>
      <c r="M124" s="5"/>
      <c r="N124" s="6"/>
    </row>
    <row r="125" spans="1:14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5"/>
      <c r="M125" s="5"/>
      <c r="N125" s="6"/>
    </row>
    <row r="126" spans="1:14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5"/>
      <c r="M126" s="5"/>
      <c r="N126" s="6"/>
    </row>
    <row r="127" spans="1:14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5"/>
      <c r="M127" s="5"/>
      <c r="N127" s="6"/>
    </row>
    <row r="128" spans="1:14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5"/>
      <c r="M128" s="5"/>
      <c r="N128" s="6"/>
    </row>
  </sheetData>
  <sheetProtection/>
  <autoFilter ref="A86:N92">
    <sortState ref="A87:N128">
      <sortCondition descending="1" sortBy="value" ref="L87:L128"/>
    </sortState>
  </autoFilter>
  <mergeCells count="1">
    <mergeCell ref="P2:P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pane ySplit="1" topLeftCell="BM68" activePane="bottomLeft" state="frozen"/>
      <selection pane="topLeft" activeCell="A1" sqref="A1"/>
      <selection pane="bottomLeft" activeCell="Q5" sqref="Q5"/>
    </sheetView>
  </sheetViews>
  <sheetFormatPr defaultColWidth="9.140625" defaultRowHeight="12.75"/>
  <cols>
    <col min="1" max="1" width="5.57421875" style="0" bestFit="1" customWidth="1"/>
    <col min="2" max="2" width="29.140625" style="0" customWidth="1"/>
    <col min="3" max="3" width="11.28125" style="0" bestFit="1" customWidth="1"/>
    <col min="4" max="4" width="13.8515625" style="0" bestFit="1" customWidth="1"/>
    <col min="5" max="5" width="20.140625" style="0" bestFit="1" customWidth="1"/>
    <col min="6" max="6" width="3.8515625" style="0" customWidth="1"/>
    <col min="7" max="8" width="3.28125" style="0" customWidth="1"/>
    <col min="9" max="9" width="3.8515625" style="0" customWidth="1"/>
    <col min="10" max="10" width="9.00390625" style="0" bestFit="1" customWidth="1"/>
    <col min="12" max="12" width="6.57421875" style="0" bestFit="1" customWidth="1"/>
  </cols>
  <sheetData>
    <row r="1" spans="1:15" ht="12.75">
      <c r="A1" s="5" t="s">
        <v>5</v>
      </c>
      <c r="B1" s="5" t="s">
        <v>0</v>
      </c>
      <c r="C1" s="5" t="s">
        <v>120</v>
      </c>
      <c r="D1" s="5" t="s">
        <v>1</v>
      </c>
      <c r="E1" s="5" t="s">
        <v>2</v>
      </c>
      <c r="F1" s="5">
        <v>10</v>
      </c>
      <c r="G1" s="5">
        <v>8</v>
      </c>
      <c r="H1" s="5">
        <v>5</v>
      </c>
      <c r="I1" s="5">
        <v>0</v>
      </c>
      <c r="J1" s="5" t="s">
        <v>3</v>
      </c>
      <c r="K1" s="5" t="s">
        <v>4</v>
      </c>
      <c r="L1" s="5" t="s">
        <v>121</v>
      </c>
      <c r="M1" s="5" t="s">
        <v>11</v>
      </c>
      <c r="N1" s="2"/>
      <c r="O1" s="2"/>
    </row>
    <row r="2" spans="1:16" ht="12.75">
      <c r="A2" s="4">
        <v>1</v>
      </c>
      <c r="B2" s="4" t="s">
        <v>122</v>
      </c>
      <c r="C2" s="4"/>
      <c r="D2" s="4" t="s">
        <v>123</v>
      </c>
      <c r="E2" s="4" t="s">
        <v>6</v>
      </c>
      <c r="F2" s="4">
        <v>2</v>
      </c>
      <c r="G2" s="4">
        <v>7</v>
      </c>
      <c r="H2" s="4">
        <v>19</v>
      </c>
      <c r="I2" s="4">
        <v>32</v>
      </c>
      <c r="J2" s="4">
        <f>F2+G2+H2+I2</f>
        <v>60</v>
      </c>
      <c r="K2" s="5">
        <f>F2*10+G2*8+H2*5+I2*0</f>
        <v>171</v>
      </c>
      <c r="L2" s="5">
        <f>F2</f>
        <v>2</v>
      </c>
      <c r="M2" s="6">
        <f>K2/600</f>
        <v>0.285</v>
      </c>
      <c r="N2" s="3"/>
      <c r="O2" s="3"/>
      <c r="P2" t="s">
        <v>191</v>
      </c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6"/>
      <c r="N3" s="3"/>
      <c r="O3" s="27" t="s">
        <v>125</v>
      </c>
    </row>
    <row r="4" spans="1:15" ht="12.75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6"/>
      <c r="N4" s="3"/>
      <c r="O4" s="28"/>
    </row>
    <row r="5" spans="1:15" ht="12.75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6"/>
      <c r="N5" s="3"/>
      <c r="O5" s="28"/>
    </row>
    <row r="6" spans="1:16" ht="12.75">
      <c r="A6" s="4">
        <v>1</v>
      </c>
      <c r="B6" s="4" t="s">
        <v>126</v>
      </c>
      <c r="C6" s="4" t="s">
        <v>127</v>
      </c>
      <c r="D6" s="4" t="s">
        <v>37</v>
      </c>
      <c r="E6" s="4" t="s">
        <v>128</v>
      </c>
      <c r="F6" s="4">
        <v>6</v>
      </c>
      <c r="G6" s="4">
        <v>17</v>
      </c>
      <c r="H6" s="4">
        <v>20</v>
      </c>
      <c r="I6" s="4">
        <v>17</v>
      </c>
      <c r="J6" s="4">
        <f aca="true" t="shared" si="0" ref="J6:J11">F6+G6+H6+I6</f>
        <v>60</v>
      </c>
      <c r="K6" s="5">
        <f aca="true" t="shared" si="1" ref="K6:K11">F6*10+G6*8+H6*5+I6*0</f>
        <v>296</v>
      </c>
      <c r="L6" s="5">
        <f aca="true" t="shared" si="2" ref="L6:L11">F6</f>
        <v>6</v>
      </c>
      <c r="M6" s="6">
        <f aca="true" t="shared" si="3" ref="M6:M11">K6/600</f>
        <v>0.49333333333333335</v>
      </c>
      <c r="N6" s="3">
        <v>3</v>
      </c>
      <c r="O6" s="28"/>
      <c r="P6" t="s">
        <v>191</v>
      </c>
    </row>
    <row r="7" spans="1:15" ht="12.75">
      <c r="A7" s="4">
        <v>2</v>
      </c>
      <c r="B7" s="4" t="s">
        <v>129</v>
      </c>
      <c r="C7" s="4" t="s">
        <v>130</v>
      </c>
      <c r="D7" s="4" t="s">
        <v>37</v>
      </c>
      <c r="E7" s="4" t="s">
        <v>128</v>
      </c>
      <c r="F7" s="4">
        <v>10</v>
      </c>
      <c r="G7" s="4">
        <v>9</v>
      </c>
      <c r="H7" s="4">
        <v>22</v>
      </c>
      <c r="I7" s="4">
        <v>19</v>
      </c>
      <c r="J7" s="4">
        <f t="shared" si="0"/>
        <v>60</v>
      </c>
      <c r="K7" s="5">
        <f t="shared" si="1"/>
        <v>282</v>
      </c>
      <c r="L7" s="5">
        <f t="shared" si="2"/>
        <v>10</v>
      </c>
      <c r="M7" s="6">
        <f t="shared" si="3"/>
        <v>0.47</v>
      </c>
      <c r="N7" s="3"/>
      <c r="O7" s="28"/>
    </row>
    <row r="8" spans="1:15" ht="12.75">
      <c r="A8" s="4">
        <v>3</v>
      </c>
      <c r="B8" s="4" t="s">
        <v>131</v>
      </c>
      <c r="C8" s="4" t="s">
        <v>132</v>
      </c>
      <c r="D8" s="4" t="s">
        <v>53</v>
      </c>
      <c r="E8" s="4" t="s">
        <v>128</v>
      </c>
      <c r="F8" s="4">
        <v>19</v>
      </c>
      <c r="G8" s="4">
        <v>13</v>
      </c>
      <c r="H8" s="4">
        <v>21</v>
      </c>
      <c r="I8" s="4">
        <v>7</v>
      </c>
      <c r="J8" s="4">
        <f t="shared" si="0"/>
        <v>60</v>
      </c>
      <c r="K8" s="5">
        <f t="shared" si="1"/>
        <v>399</v>
      </c>
      <c r="L8" s="5">
        <f t="shared" si="2"/>
        <v>19</v>
      </c>
      <c r="M8" s="6">
        <f t="shared" si="3"/>
        <v>0.665</v>
      </c>
      <c r="N8" s="3">
        <v>1</v>
      </c>
      <c r="O8" s="28"/>
    </row>
    <row r="9" spans="1:15" ht="12.75">
      <c r="A9" s="4">
        <v>4</v>
      </c>
      <c r="B9" s="7" t="s">
        <v>133</v>
      </c>
      <c r="C9" s="4"/>
      <c r="D9" s="4"/>
      <c r="E9" s="4" t="s">
        <v>128</v>
      </c>
      <c r="F9" s="4">
        <v>5</v>
      </c>
      <c r="G9" s="4">
        <v>6</v>
      </c>
      <c r="H9" s="4">
        <v>11</v>
      </c>
      <c r="I9" s="4">
        <v>38</v>
      </c>
      <c r="J9" s="4">
        <f t="shared" si="0"/>
        <v>60</v>
      </c>
      <c r="K9" s="5">
        <f t="shared" si="1"/>
        <v>153</v>
      </c>
      <c r="L9" s="5">
        <f t="shared" si="2"/>
        <v>5</v>
      </c>
      <c r="M9" s="6">
        <f t="shared" si="3"/>
        <v>0.255</v>
      </c>
      <c r="N9" s="3"/>
      <c r="O9" s="28"/>
    </row>
    <row r="10" spans="1:15" ht="12.75">
      <c r="A10" s="4">
        <v>5</v>
      </c>
      <c r="B10" s="7" t="s">
        <v>134</v>
      </c>
      <c r="C10" s="4"/>
      <c r="D10" s="4"/>
      <c r="E10" s="4" t="s">
        <v>128</v>
      </c>
      <c r="F10" s="4">
        <v>8</v>
      </c>
      <c r="G10" s="4">
        <v>16</v>
      </c>
      <c r="H10" s="4">
        <v>21</v>
      </c>
      <c r="I10" s="4">
        <v>15</v>
      </c>
      <c r="J10" s="4">
        <f t="shared" si="0"/>
        <v>60</v>
      </c>
      <c r="K10" s="5">
        <f t="shared" si="1"/>
        <v>313</v>
      </c>
      <c r="L10" s="5">
        <f t="shared" si="2"/>
        <v>8</v>
      </c>
      <c r="M10" s="6">
        <f t="shared" si="3"/>
        <v>0.5216666666666666</v>
      </c>
      <c r="N10" s="3">
        <v>2</v>
      </c>
      <c r="O10" s="28"/>
    </row>
    <row r="11" spans="1:15" ht="12.75">
      <c r="A11" s="4">
        <v>6</v>
      </c>
      <c r="B11" s="7" t="s">
        <v>65</v>
      </c>
      <c r="C11" s="4"/>
      <c r="D11" s="4"/>
      <c r="E11" s="4" t="s">
        <v>128</v>
      </c>
      <c r="F11" s="4">
        <v>7</v>
      </c>
      <c r="G11" s="4">
        <v>10</v>
      </c>
      <c r="H11" s="4">
        <v>25</v>
      </c>
      <c r="I11" s="4">
        <v>18</v>
      </c>
      <c r="J11" s="4">
        <f t="shared" si="0"/>
        <v>60</v>
      </c>
      <c r="K11" s="5">
        <f t="shared" si="1"/>
        <v>275</v>
      </c>
      <c r="L11" s="5">
        <f t="shared" si="2"/>
        <v>7</v>
      </c>
      <c r="M11" s="6">
        <f t="shared" si="3"/>
        <v>0.4583333333333333</v>
      </c>
      <c r="N11" s="3"/>
      <c r="O11" s="28"/>
    </row>
    <row r="12" spans="1:15" ht="12.75">
      <c r="A12" s="4"/>
      <c r="B12" s="7"/>
      <c r="C12" s="4"/>
      <c r="D12" s="4"/>
      <c r="E12" s="4"/>
      <c r="F12" s="4"/>
      <c r="G12" s="4"/>
      <c r="H12" s="4"/>
      <c r="I12" s="4"/>
      <c r="J12" s="4"/>
      <c r="K12" s="5"/>
      <c r="L12" s="5"/>
      <c r="M12" s="6"/>
      <c r="N12" s="3"/>
      <c r="O12" s="28"/>
    </row>
    <row r="13" spans="1:1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6"/>
      <c r="N13" s="3"/>
      <c r="O13" s="28"/>
    </row>
    <row r="14" spans="1:16" ht="12.75">
      <c r="A14" s="4">
        <v>1</v>
      </c>
      <c r="B14" s="4" t="s">
        <v>135</v>
      </c>
      <c r="C14" s="4" t="s">
        <v>136</v>
      </c>
      <c r="D14" s="4" t="s">
        <v>37</v>
      </c>
      <c r="E14" s="4" t="s">
        <v>8</v>
      </c>
      <c r="F14" s="4">
        <v>3</v>
      </c>
      <c r="G14" s="4">
        <v>4</v>
      </c>
      <c r="H14" s="4">
        <v>20</v>
      </c>
      <c r="I14" s="4">
        <v>33</v>
      </c>
      <c r="J14" s="4">
        <f>F14+G14+H14+I14</f>
        <v>60</v>
      </c>
      <c r="K14" s="5">
        <f>F14*10+G14*8+H14*5+I14*0</f>
        <v>162</v>
      </c>
      <c r="L14" s="5">
        <f>F14</f>
        <v>3</v>
      </c>
      <c r="M14" s="6">
        <f>K14/600</f>
        <v>0.27</v>
      </c>
      <c r="N14" s="3">
        <v>2</v>
      </c>
      <c r="O14" s="28"/>
      <c r="P14" t="s">
        <v>191</v>
      </c>
    </row>
    <row r="15" spans="1:15" ht="12.75">
      <c r="A15" s="4">
        <v>2</v>
      </c>
      <c r="B15" s="4" t="s">
        <v>137</v>
      </c>
      <c r="C15" s="4">
        <v>8001</v>
      </c>
      <c r="D15" s="4" t="s">
        <v>138</v>
      </c>
      <c r="E15" s="4" t="s">
        <v>8</v>
      </c>
      <c r="F15" s="4">
        <v>6</v>
      </c>
      <c r="G15" s="4">
        <v>13</v>
      </c>
      <c r="H15" s="4">
        <v>25</v>
      </c>
      <c r="I15" s="4">
        <v>16</v>
      </c>
      <c r="J15" s="4">
        <f>F15+G15+H15+I15</f>
        <v>60</v>
      </c>
      <c r="K15" s="5">
        <f>F15*10+G15*8+H15*5+I15*0</f>
        <v>289</v>
      </c>
      <c r="L15" s="5">
        <f>F15</f>
        <v>6</v>
      </c>
      <c r="M15" s="6">
        <f>K15/600</f>
        <v>0.4816666666666667</v>
      </c>
      <c r="N15" s="3">
        <v>1</v>
      </c>
      <c r="O15" s="28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6"/>
      <c r="N16" s="3"/>
      <c r="O16" s="28"/>
    </row>
    <row r="17" spans="1:16" ht="12.75">
      <c r="A17" s="4">
        <v>1</v>
      </c>
      <c r="B17" s="4" t="s">
        <v>177</v>
      </c>
      <c r="C17" s="4" t="s">
        <v>29</v>
      </c>
      <c r="D17" s="4" t="s">
        <v>139</v>
      </c>
      <c r="E17" s="4" t="s">
        <v>10</v>
      </c>
      <c r="F17" s="4">
        <v>10</v>
      </c>
      <c r="G17" s="4">
        <v>12</v>
      </c>
      <c r="H17" s="4">
        <v>26</v>
      </c>
      <c r="I17" s="4">
        <v>12</v>
      </c>
      <c r="J17" s="4">
        <f>F17+G17+H17+I17</f>
        <v>60</v>
      </c>
      <c r="K17" s="5">
        <f>F17*10+G17*8+H17*5+I17*0</f>
        <v>326</v>
      </c>
      <c r="L17" s="5">
        <f>F17</f>
        <v>10</v>
      </c>
      <c r="M17" s="6">
        <f>K17/600</f>
        <v>0.5433333333333333</v>
      </c>
      <c r="N17" s="3">
        <v>1</v>
      </c>
      <c r="O17" s="28"/>
      <c r="P17" t="s">
        <v>191</v>
      </c>
    </row>
    <row r="18" spans="1:15" ht="12.75">
      <c r="A18" s="4">
        <v>2</v>
      </c>
      <c r="B18" s="7" t="s">
        <v>140</v>
      </c>
      <c r="C18" s="4"/>
      <c r="D18" s="4"/>
      <c r="E18" s="4" t="s">
        <v>10</v>
      </c>
      <c r="F18" s="4">
        <v>8</v>
      </c>
      <c r="G18" s="4">
        <v>14</v>
      </c>
      <c r="H18" s="4">
        <v>21</v>
      </c>
      <c r="I18" s="4">
        <v>17</v>
      </c>
      <c r="J18" s="4">
        <f>F18+G18+H18+I18</f>
        <v>60</v>
      </c>
      <c r="K18" s="5">
        <f>F18*10+G18*8+H18*5+I18*0</f>
        <v>297</v>
      </c>
      <c r="L18" s="5">
        <f>F18</f>
        <v>8</v>
      </c>
      <c r="M18" s="6">
        <f>K18/600</f>
        <v>0.495</v>
      </c>
      <c r="N18" s="3">
        <v>2</v>
      </c>
      <c r="O18" s="28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5"/>
      <c r="L19" s="5"/>
      <c r="M19" s="6"/>
      <c r="N19" s="3"/>
      <c r="O19" s="28"/>
    </row>
    <row r="20" spans="1:16" ht="12.75">
      <c r="A20" s="4">
        <v>1</v>
      </c>
      <c r="B20" s="4" t="s">
        <v>141</v>
      </c>
      <c r="C20" s="4" t="s">
        <v>142</v>
      </c>
      <c r="D20" s="4" t="s">
        <v>37</v>
      </c>
      <c r="E20" s="4" t="s">
        <v>19</v>
      </c>
      <c r="F20" s="4">
        <v>6</v>
      </c>
      <c r="G20" s="4">
        <v>7</v>
      </c>
      <c r="H20" s="4">
        <v>29</v>
      </c>
      <c r="I20" s="4">
        <v>18</v>
      </c>
      <c r="J20" s="4">
        <f>F20+G20+H20+I20</f>
        <v>60</v>
      </c>
      <c r="K20" s="5">
        <f>F20*10+G20*8+H20*5+I20*0</f>
        <v>261</v>
      </c>
      <c r="L20" s="5">
        <f>F20</f>
        <v>6</v>
      </c>
      <c r="M20" s="6">
        <f>K20/600</f>
        <v>0.435</v>
      </c>
      <c r="N20" s="10">
        <v>1</v>
      </c>
      <c r="O20" s="28"/>
      <c r="P20" t="s">
        <v>191</v>
      </c>
    </row>
    <row r="21" spans="1:15" ht="12.75">
      <c r="A21" s="4">
        <v>2</v>
      </c>
      <c r="B21" s="4" t="s">
        <v>143</v>
      </c>
      <c r="C21" s="4">
        <v>8117</v>
      </c>
      <c r="D21" s="4" t="s">
        <v>48</v>
      </c>
      <c r="E21" s="4" t="s">
        <v>19</v>
      </c>
      <c r="F21" s="4">
        <v>2</v>
      </c>
      <c r="G21" s="4">
        <v>17</v>
      </c>
      <c r="H21" s="4">
        <v>21</v>
      </c>
      <c r="I21" s="4">
        <v>20</v>
      </c>
      <c r="J21" s="4">
        <f>F21+G21+H21+I21</f>
        <v>60</v>
      </c>
      <c r="K21" s="5">
        <f>F21*10+G21*8+H21*5+I21*0</f>
        <v>261</v>
      </c>
      <c r="L21" s="5"/>
      <c r="M21" s="6">
        <f>K21/600</f>
        <v>0.435</v>
      </c>
      <c r="N21" s="10">
        <v>2</v>
      </c>
      <c r="O21" s="28"/>
    </row>
    <row r="22" spans="1:15" ht="12.75">
      <c r="A22" s="4">
        <v>3</v>
      </c>
      <c r="B22" s="7" t="s">
        <v>144</v>
      </c>
      <c r="C22" s="4"/>
      <c r="D22" s="4"/>
      <c r="E22" s="7" t="s">
        <v>19</v>
      </c>
      <c r="F22" s="4">
        <v>1</v>
      </c>
      <c r="G22" s="4">
        <v>6</v>
      </c>
      <c r="H22" s="4">
        <v>10</v>
      </c>
      <c r="I22" s="4">
        <v>43</v>
      </c>
      <c r="J22" s="4">
        <f>F22+G22+H22+I22</f>
        <v>60</v>
      </c>
      <c r="K22" s="5">
        <f>F22*10+G22*8+H22*5+I22*0</f>
        <v>108</v>
      </c>
      <c r="L22" s="5">
        <f>F22</f>
        <v>1</v>
      </c>
      <c r="M22" s="6">
        <f>K22/600</f>
        <v>0.18</v>
      </c>
      <c r="N22" s="10">
        <v>3</v>
      </c>
      <c r="O22" s="28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5"/>
      <c r="L23" s="5"/>
      <c r="M23" s="6"/>
      <c r="N23" s="3"/>
      <c r="O23" s="28"/>
    </row>
    <row r="24" spans="1:16" ht="12.75">
      <c r="A24" s="4">
        <v>1</v>
      </c>
      <c r="B24" s="4" t="s">
        <v>145</v>
      </c>
      <c r="C24" s="4"/>
      <c r="D24" s="4" t="s">
        <v>139</v>
      </c>
      <c r="E24" s="4" t="s">
        <v>25</v>
      </c>
      <c r="F24" s="4">
        <v>2</v>
      </c>
      <c r="G24" s="4">
        <v>5</v>
      </c>
      <c r="H24" s="4">
        <v>18</v>
      </c>
      <c r="I24" s="4">
        <v>35</v>
      </c>
      <c r="J24" s="4">
        <f>F24+G24+H24+I24</f>
        <v>60</v>
      </c>
      <c r="K24" s="5">
        <f>F24*10+G24*8+H24*5+I24*0</f>
        <v>150</v>
      </c>
      <c r="L24" s="5">
        <f>F24</f>
        <v>2</v>
      </c>
      <c r="M24" s="6">
        <f>K24/600</f>
        <v>0.25</v>
      </c>
      <c r="N24" s="3"/>
      <c r="O24" s="28"/>
      <c r="P24" t="s">
        <v>191</v>
      </c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5"/>
      <c r="L25" s="5"/>
      <c r="M25" s="6"/>
      <c r="N25" s="3"/>
      <c r="O25" s="29"/>
    </row>
    <row r="26" spans="1:16" ht="12.75">
      <c r="A26" s="4">
        <v>1</v>
      </c>
      <c r="B26" s="4" t="s">
        <v>146</v>
      </c>
      <c r="C26" s="4" t="s">
        <v>29</v>
      </c>
      <c r="D26" s="4"/>
      <c r="E26" s="4" t="s">
        <v>21</v>
      </c>
      <c r="F26" s="4">
        <v>2</v>
      </c>
      <c r="G26" s="4">
        <v>10</v>
      </c>
      <c r="H26" s="4">
        <v>15</v>
      </c>
      <c r="I26" s="4">
        <v>33</v>
      </c>
      <c r="J26" s="4">
        <f>F26+G26+H26+I26</f>
        <v>60</v>
      </c>
      <c r="K26" s="5">
        <f>F26*10+G26*8+H26*5+I26*0</f>
        <v>175</v>
      </c>
      <c r="L26" s="5">
        <f>F26</f>
        <v>2</v>
      </c>
      <c r="M26" s="6">
        <f>K26/600</f>
        <v>0.2916666666666667</v>
      </c>
      <c r="N26" s="3">
        <v>2</v>
      </c>
      <c r="O26" s="3"/>
      <c r="P26" t="s">
        <v>191</v>
      </c>
    </row>
    <row r="27" spans="1:15" ht="12.75">
      <c r="A27" s="4">
        <v>2</v>
      </c>
      <c r="B27" s="7" t="s">
        <v>147</v>
      </c>
      <c r="C27" s="4"/>
      <c r="D27" s="4"/>
      <c r="E27" s="7" t="s">
        <v>21</v>
      </c>
      <c r="F27" s="4">
        <v>6</v>
      </c>
      <c r="G27" s="4">
        <v>7</v>
      </c>
      <c r="H27" s="4">
        <v>17</v>
      </c>
      <c r="I27" s="4">
        <v>30</v>
      </c>
      <c r="J27" s="4">
        <f>F27+G27+H27+I27</f>
        <v>60</v>
      </c>
      <c r="K27" s="5">
        <f>F27*10+G27*8+H27*5+I27*0</f>
        <v>201</v>
      </c>
      <c r="L27" s="5">
        <f>F27</f>
        <v>6</v>
      </c>
      <c r="M27" s="6">
        <f>K27/600</f>
        <v>0.335</v>
      </c>
      <c r="N27" s="3">
        <v>1</v>
      </c>
      <c r="O27" s="3"/>
    </row>
    <row r="28" spans="1:1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5"/>
      <c r="L28" s="5"/>
      <c r="M28" s="6"/>
      <c r="N28" s="3"/>
      <c r="O28" s="3"/>
    </row>
    <row r="29" spans="1:16" ht="12.75">
      <c r="A29" s="11">
        <v>1</v>
      </c>
      <c r="B29" s="4" t="s">
        <v>154</v>
      </c>
      <c r="C29" s="4"/>
      <c r="D29" s="4" t="s">
        <v>123</v>
      </c>
      <c r="E29" s="4" t="s">
        <v>7</v>
      </c>
      <c r="F29" s="4">
        <v>13</v>
      </c>
      <c r="G29" s="4">
        <v>18</v>
      </c>
      <c r="H29" s="4">
        <v>23</v>
      </c>
      <c r="I29" s="4">
        <v>6</v>
      </c>
      <c r="J29" s="4">
        <f aca="true" t="shared" si="4" ref="J29:J42">F29+G29+H29+I29</f>
        <v>60</v>
      </c>
      <c r="K29" s="5">
        <f aca="true" t="shared" si="5" ref="K29:K42">F29*10+G29*8+H29*5+I29*0</f>
        <v>389</v>
      </c>
      <c r="L29" s="5">
        <f aca="true" t="shared" si="6" ref="L29:L42">F29</f>
        <v>13</v>
      </c>
      <c r="M29" s="6">
        <f aca="true" t="shared" si="7" ref="M29:M42">K29/600</f>
        <v>0.6483333333333333</v>
      </c>
      <c r="N29" s="3"/>
      <c r="O29" s="3"/>
      <c r="P29" t="s">
        <v>191</v>
      </c>
    </row>
    <row r="30" spans="1:15" ht="12.75">
      <c r="A30" s="11">
        <v>2</v>
      </c>
      <c r="B30" s="4" t="s">
        <v>93</v>
      </c>
      <c r="C30" s="4">
        <v>4866</v>
      </c>
      <c r="D30" s="4" t="s">
        <v>87</v>
      </c>
      <c r="E30" s="4" t="s">
        <v>7</v>
      </c>
      <c r="F30" s="4">
        <v>10</v>
      </c>
      <c r="G30" s="4">
        <v>16</v>
      </c>
      <c r="H30" s="4">
        <v>25</v>
      </c>
      <c r="I30" s="4">
        <v>9</v>
      </c>
      <c r="J30" s="4">
        <f t="shared" si="4"/>
        <v>60</v>
      </c>
      <c r="K30" s="5">
        <f t="shared" si="5"/>
        <v>353</v>
      </c>
      <c r="L30" s="5">
        <f t="shared" si="6"/>
        <v>10</v>
      </c>
      <c r="M30" s="6">
        <f t="shared" si="7"/>
        <v>0.5883333333333334</v>
      </c>
      <c r="N30" s="3"/>
      <c r="O30" s="3"/>
    </row>
    <row r="31" spans="1:15" ht="12.75">
      <c r="A31" s="11">
        <v>3</v>
      </c>
      <c r="B31" s="4" t="s">
        <v>157</v>
      </c>
      <c r="C31" s="4" t="s">
        <v>29</v>
      </c>
      <c r="D31" s="4" t="s">
        <v>158</v>
      </c>
      <c r="E31" s="4" t="s">
        <v>7</v>
      </c>
      <c r="F31" s="4">
        <v>15</v>
      </c>
      <c r="G31" s="4">
        <v>11</v>
      </c>
      <c r="H31" s="4">
        <v>22</v>
      </c>
      <c r="I31" s="4">
        <v>12</v>
      </c>
      <c r="J31" s="4">
        <f t="shared" si="4"/>
        <v>60</v>
      </c>
      <c r="K31" s="5">
        <f t="shared" si="5"/>
        <v>348</v>
      </c>
      <c r="L31" s="5">
        <f t="shared" si="6"/>
        <v>15</v>
      </c>
      <c r="M31" s="6">
        <f t="shared" si="7"/>
        <v>0.58</v>
      </c>
      <c r="N31" s="3"/>
      <c r="O31" s="3"/>
    </row>
    <row r="32" spans="1:15" ht="12.75">
      <c r="A32" s="11">
        <v>4</v>
      </c>
      <c r="B32" s="4" t="s">
        <v>151</v>
      </c>
      <c r="C32" s="4">
        <v>4214</v>
      </c>
      <c r="D32" s="4" t="s">
        <v>48</v>
      </c>
      <c r="E32" s="4" t="s">
        <v>7</v>
      </c>
      <c r="F32" s="4">
        <v>8</v>
      </c>
      <c r="G32" s="4">
        <v>17</v>
      </c>
      <c r="H32" s="4">
        <v>23</v>
      </c>
      <c r="I32" s="4">
        <v>12</v>
      </c>
      <c r="J32" s="4">
        <f t="shared" si="4"/>
        <v>60</v>
      </c>
      <c r="K32" s="5">
        <f t="shared" si="5"/>
        <v>331</v>
      </c>
      <c r="L32" s="5">
        <f t="shared" si="6"/>
        <v>8</v>
      </c>
      <c r="M32" s="6">
        <f t="shared" si="7"/>
        <v>0.5516666666666666</v>
      </c>
      <c r="N32" s="3"/>
      <c r="O32" s="3"/>
    </row>
    <row r="33" spans="1:15" ht="12.75">
      <c r="A33" s="11">
        <v>5</v>
      </c>
      <c r="B33" s="4" t="s">
        <v>155</v>
      </c>
      <c r="C33" s="4"/>
      <c r="D33" s="4" t="s">
        <v>48</v>
      </c>
      <c r="E33" s="4" t="s">
        <v>7</v>
      </c>
      <c r="F33" s="4">
        <v>11</v>
      </c>
      <c r="G33" s="4">
        <v>9</v>
      </c>
      <c r="H33" s="4">
        <v>27</v>
      </c>
      <c r="I33" s="4">
        <v>13</v>
      </c>
      <c r="J33" s="4">
        <f t="shared" si="4"/>
        <v>60</v>
      </c>
      <c r="K33" s="5">
        <f t="shared" si="5"/>
        <v>317</v>
      </c>
      <c r="L33" s="5">
        <f t="shared" si="6"/>
        <v>11</v>
      </c>
      <c r="M33" s="6">
        <f t="shared" si="7"/>
        <v>0.5283333333333333</v>
      </c>
      <c r="N33" s="3"/>
      <c r="O33" s="3"/>
    </row>
    <row r="34" spans="1:15" ht="12.75">
      <c r="A34" s="11">
        <v>6</v>
      </c>
      <c r="B34" s="7" t="s">
        <v>64</v>
      </c>
      <c r="C34" s="4"/>
      <c r="D34" s="4"/>
      <c r="E34" s="4" t="s">
        <v>7</v>
      </c>
      <c r="F34" s="4">
        <v>5</v>
      </c>
      <c r="G34" s="4">
        <v>11</v>
      </c>
      <c r="H34" s="4">
        <v>28</v>
      </c>
      <c r="I34" s="4">
        <v>16</v>
      </c>
      <c r="J34" s="4">
        <f t="shared" si="4"/>
        <v>60</v>
      </c>
      <c r="K34" s="5">
        <f t="shared" si="5"/>
        <v>278</v>
      </c>
      <c r="L34" s="5">
        <f t="shared" si="6"/>
        <v>5</v>
      </c>
      <c r="M34" s="6">
        <f t="shared" si="7"/>
        <v>0.4633333333333333</v>
      </c>
      <c r="N34" s="3" t="s">
        <v>192</v>
      </c>
      <c r="O34" s="3"/>
    </row>
    <row r="35" spans="1:15" ht="12.75">
      <c r="A35" s="11">
        <v>7</v>
      </c>
      <c r="B35" s="4" t="s">
        <v>156</v>
      </c>
      <c r="C35" s="4" t="s">
        <v>42</v>
      </c>
      <c r="D35" s="4" t="s">
        <v>48</v>
      </c>
      <c r="E35" s="4" t="s">
        <v>7</v>
      </c>
      <c r="F35" s="4">
        <v>8</v>
      </c>
      <c r="G35" s="4">
        <v>15</v>
      </c>
      <c r="H35" s="4">
        <v>15</v>
      </c>
      <c r="I35" s="4">
        <v>22</v>
      </c>
      <c r="J35" s="4">
        <f t="shared" si="4"/>
        <v>60</v>
      </c>
      <c r="K35" s="5">
        <f t="shared" si="5"/>
        <v>275</v>
      </c>
      <c r="L35" s="5">
        <f t="shared" si="6"/>
        <v>8</v>
      </c>
      <c r="M35" s="6">
        <f t="shared" si="7"/>
        <v>0.4583333333333333</v>
      </c>
      <c r="N35" s="3"/>
      <c r="O35" s="3"/>
    </row>
    <row r="36" spans="1:15" ht="12.75">
      <c r="A36" s="11">
        <v>8</v>
      </c>
      <c r="B36" s="4" t="s">
        <v>153</v>
      </c>
      <c r="C36" s="4">
        <v>4857</v>
      </c>
      <c r="D36" s="4" t="s">
        <v>48</v>
      </c>
      <c r="E36" s="4" t="s">
        <v>7</v>
      </c>
      <c r="F36" s="4">
        <v>6</v>
      </c>
      <c r="G36" s="4">
        <v>12</v>
      </c>
      <c r="H36" s="4">
        <v>22</v>
      </c>
      <c r="I36" s="4">
        <v>20</v>
      </c>
      <c r="J36" s="4">
        <f t="shared" si="4"/>
        <v>60</v>
      </c>
      <c r="K36" s="5">
        <f t="shared" si="5"/>
        <v>266</v>
      </c>
      <c r="L36" s="5">
        <f t="shared" si="6"/>
        <v>6</v>
      </c>
      <c r="M36" s="6">
        <f t="shared" si="7"/>
        <v>0.44333333333333336</v>
      </c>
      <c r="N36" s="3"/>
      <c r="O36" s="3"/>
    </row>
    <row r="37" spans="1:15" ht="12.75">
      <c r="A37" s="11">
        <v>9</v>
      </c>
      <c r="B37" s="4" t="s">
        <v>178</v>
      </c>
      <c r="C37" s="4" t="s">
        <v>148</v>
      </c>
      <c r="D37" s="4" t="s">
        <v>37</v>
      </c>
      <c r="E37" s="4" t="s">
        <v>7</v>
      </c>
      <c r="F37" s="4">
        <v>5</v>
      </c>
      <c r="G37" s="4">
        <v>16</v>
      </c>
      <c r="H37" s="4">
        <v>14</v>
      </c>
      <c r="I37" s="4">
        <v>25</v>
      </c>
      <c r="J37" s="4">
        <f t="shared" si="4"/>
        <v>60</v>
      </c>
      <c r="K37" s="5">
        <f t="shared" si="5"/>
        <v>248</v>
      </c>
      <c r="L37" s="5">
        <f t="shared" si="6"/>
        <v>5</v>
      </c>
      <c r="M37" s="6">
        <f t="shared" si="7"/>
        <v>0.41333333333333333</v>
      </c>
      <c r="N37" s="3" t="s">
        <v>192</v>
      </c>
      <c r="O37" s="3"/>
    </row>
    <row r="38" spans="1:15" ht="12.75">
      <c r="A38" s="11">
        <v>10</v>
      </c>
      <c r="B38" s="7" t="s">
        <v>160</v>
      </c>
      <c r="C38" s="4"/>
      <c r="D38" s="4"/>
      <c r="E38" s="4" t="s">
        <v>7</v>
      </c>
      <c r="F38" s="4">
        <v>8</v>
      </c>
      <c r="G38" s="4">
        <v>7</v>
      </c>
      <c r="H38" s="4">
        <v>21</v>
      </c>
      <c r="I38" s="4">
        <v>24</v>
      </c>
      <c r="J38" s="4">
        <f t="shared" si="4"/>
        <v>60</v>
      </c>
      <c r="K38" s="5">
        <f t="shared" si="5"/>
        <v>241</v>
      </c>
      <c r="L38" s="5">
        <f t="shared" si="6"/>
        <v>8</v>
      </c>
      <c r="M38" s="6">
        <f t="shared" si="7"/>
        <v>0.40166666666666667</v>
      </c>
      <c r="N38" s="3"/>
      <c r="O38" s="3"/>
    </row>
    <row r="39" spans="1:15" ht="12.75">
      <c r="A39" s="11">
        <v>11</v>
      </c>
      <c r="B39" s="4" t="s">
        <v>152</v>
      </c>
      <c r="C39" s="4" t="s">
        <v>29</v>
      </c>
      <c r="D39" s="4" t="s">
        <v>53</v>
      </c>
      <c r="E39" s="4" t="s">
        <v>7</v>
      </c>
      <c r="F39" s="4">
        <v>6</v>
      </c>
      <c r="G39" s="4">
        <v>3</v>
      </c>
      <c r="H39" s="4">
        <v>23</v>
      </c>
      <c r="I39" s="4">
        <v>28</v>
      </c>
      <c r="J39" s="4">
        <f t="shared" si="4"/>
        <v>60</v>
      </c>
      <c r="K39" s="5">
        <f t="shared" si="5"/>
        <v>199</v>
      </c>
      <c r="L39" s="5">
        <f t="shared" si="6"/>
        <v>6</v>
      </c>
      <c r="M39" s="6">
        <f t="shared" si="7"/>
        <v>0.33166666666666667</v>
      </c>
      <c r="N39" s="3"/>
      <c r="O39" s="3"/>
    </row>
    <row r="40" spans="1:15" ht="12.75">
      <c r="A40" s="11">
        <v>12</v>
      </c>
      <c r="B40" s="4" t="s">
        <v>159</v>
      </c>
      <c r="C40" s="4" t="s">
        <v>124</v>
      </c>
      <c r="D40" s="4"/>
      <c r="E40" s="4" t="s">
        <v>7</v>
      </c>
      <c r="F40" s="4">
        <v>2</v>
      </c>
      <c r="G40" s="4">
        <v>13</v>
      </c>
      <c r="H40" s="4">
        <v>14</v>
      </c>
      <c r="I40" s="4">
        <v>31</v>
      </c>
      <c r="J40" s="4">
        <f t="shared" si="4"/>
        <v>60</v>
      </c>
      <c r="K40" s="5">
        <f t="shared" si="5"/>
        <v>194</v>
      </c>
      <c r="L40" s="5">
        <f t="shared" si="6"/>
        <v>2</v>
      </c>
      <c r="M40" s="6">
        <f t="shared" si="7"/>
        <v>0.3233333333333333</v>
      </c>
      <c r="N40" s="3"/>
      <c r="O40" s="3"/>
    </row>
    <row r="41" spans="1:15" ht="12.75">
      <c r="A41" s="11">
        <v>13</v>
      </c>
      <c r="B41" s="4" t="s">
        <v>149</v>
      </c>
      <c r="C41" s="4" t="s">
        <v>150</v>
      </c>
      <c r="D41" s="4" t="s">
        <v>37</v>
      </c>
      <c r="E41" s="4" t="s">
        <v>7</v>
      </c>
      <c r="F41" s="4">
        <v>4</v>
      </c>
      <c r="G41" s="4">
        <v>3</v>
      </c>
      <c r="H41" s="4">
        <v>22</v>
      </c>
      <c r="I41" s="4">
        <v>31</v>
      </c>
      <c r="J41" s="4">
        <f t="shared" si="4"/>
        <v>60</v>
      </c>
      <c r="K41" s="5">
        <f t="shared" si="5"/>
        <v>174</v>
      </c>
      <c r="L41" s="5">
        <f t="shared" si="6"/>
        <v>4</v>
      </c>
      <c r="M41" s="6">
        <f t="shared" si="7"/>
        <v>0.29</v>
      </c>
      <c r="N41" s="3"/>
      <c r="O41" s="3"/>
    </row>
    <row r="42" spans="1:15" ht="12.75">
      <c r="A42" s="11">
        <v>14</v>
      </c>
      <c r="B42" s="7" t="s">
        <v>161</v>
      </c>
      <c r="C42" s="4"/>
      <c r="D42" s="4"/>
      <c r="E42" s="4" t="s">
        <v>7</v>
      </c>
      <c r="F42" s="4">
        <v>4</v>
      </c>
      <c r="G42" s="4">
        <v>4</v>
      </c>
      <c r="H42" s="4">
        <v>16</v>
      </c>
      <c r="I42" s="4">
        <v>36</v>
      </c>
      <c r="J42" s="4">
        <f t="shared" si="4"/>
        <v>60</v>
      </c>
      <c r="K42" s="5">
        <f t="shared" si="5"/>
        <v>152</v>
      </c>
      <c r="L42" s="5">
        <f t="shared" si="6"/>
        <v>4</v>
      </c>
      <c r="M42" s="6">
        <f t="shared" si="7"/>
        <v>0.25333333333333335</v>
      </c>
      <c r="N42" s="3" t="s">
        <v>192</v>
      </c>
      <c r="O42" s="3"/>
    </row>
    <row r="43" spans="1:15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5"/>
      <c r="L43" s="5"/>
      <c r="M43" s="6"/>
      <c r="N43" s="3"/>
      <c r="O43" s="3"/>
    </row>
    <row r="44" spans="1:16" ht="12.75">
      <c r="A44" s="4">
        <v>1</v>
      </c>
      <c r="B44" s="4" t="s">
        <v>179</v>
      </c>
      <c r="C44" s="4" t="s">
        <v>166</v>
      </c>
      <c r="D44" s="4" t="s">
        <v>53</v>
      </c>
      <c r="E44" s="4" t="s">
        <v>9</v>
      </c>
      <c r="F44" s="4">
        <v>8</v>
      </c>
      <c r="G44" s="4">
        <v>19</v>
      </c>
      <c r="H44" s="4">
        <v>19</v>
      </c>
      <c r="I44" s="4">
        <v>14</v>
      </c>
      <c r="J44" s="4">
        <f aca="true" t="shared" si="8" ref="J44:J50">F44+G44+H44+I44</f>
        <v>60</v>
      </c>
      <c r="K44" s="5">
        <f aca="true" t="shared" si="9" ref="K44:K50">F44*10+G44*8+H44*5+I44*0</f>
        <v>327</v>
      </c>
      <c r="L44" s="5">
        <f aca="true" t="shared" si="10" ref="L44:L50">F44</f>
        <v>8</v>
      </c>
      <c r="M44" s="6">
        <f aca="true" t="shared" si="11" ref="M44:M50">K44/600</f>
        <v>0.545</v>
      </c>
      <c r="N44" s="3"/>
      <c r="O44" s="3"/>
      <c r="P44" t="s">
        <v>191</v>
      </c>
    </row>
    <row r="45" spans="1:15" ht="12.75">
      <c r="A45" s="4">
        <v>2</v>
      </c>
      <c r="B45" s="4" t="s">
        <v>168</v>
      </c>
      <c r="C45" s="4">
        <v>7106</v>
      </c>
      <c r="D45" s="4" t="s">
        <v>53</v>
      </c>
      <c r="E45" s="4" t="s">
        <v>9</v>
      </c>
      <c r="F45" s="4">
        <v>6</v>
      </c>
      <c r="G45" s="4">
        <v>16</v>
      </c>
      <c r="H45" s="4">
        <v>20</v>
      </c>
      <c r="I45" s="4">
        <v>18</v>
      </c>
      <c r="J45" s="4">
        <f t="shared" si="8"/>
        <v>60</v>
      </c>
      <c r="K45" s="5">
        <f t="shared" si="9"/>
        <v>288</v>
      </c>
      <c r="L45" s="5">
        <f t="shared" si="10"/>
        <v>6</v>
      </c>
      <c r="M45" s="6">
        <f t="shared" si="11"/>
        <v>0.48</v>
      </c>
      <c r="N45" s="3"/>
      <c r="O45" s="3"/>
    </row>
    <row r="46" spans="1:15" ht="12.75">
      <c r="A46" s="4">
        <v>3</v>
      </c>
      <c r="B46" s="4" t="s">
        <v>165</v>
      </c>
      <c r="C46" s="4" t="s">
        <v>148</v>
      </c>
      <c r="D46" s="4" t="s">
        <v>37</v>
      </c>
      <c r="E46" s="4" t="s">
        <v>9</v>
      </c>
      <c r="F46" s="4">
        <v>7</v>
      </c>
      <c r="G46" s="4">
        <v>9</v>
      </c>
      <c r="H46" s="4">
        <v>26</v>
      </c>
      <c r="I46" s="4">
        <v>18</v>
      </c>
      <c r="J46" s="4">
        <f t="shared" si="8"/>
        <v>60</v>
      </c>
      <c r="K46" s="5">
        <f t="shared" si="9"/>
        <v>272</v>
      </c>
      <c r="L46" s="5">
        <f t="shared" si="10"/>
        <v>7</v>
      </c>
      <c r="M46" s="6">
        <f t="shared" si="11"/>
        <v>0.4533333333333333</v>
      </c>
      <c r="N46" s="3">
        <v>3</v>
      </c>
      <c r="O46" s="3"/>
    </row>
    <row r="47" spans="1:15" ht="12.75">
      <c r="A47" s="4">
        <v>4</v>
      </c>
      <c r="B47" s="4" t="s">
        <v>167</v>
      </c>
      <c r="C47" s="4">
        <v>4213</v>
      </c>
      <c r="D47" s="4" t="s">
        <v>48</v>
      </c>
      <c r="E47" s="4" t="s">
        <v>9</v>
      </c>
      <c r="F47" s="4">
        <v>4</v>
      </c>
      <c r="G47" s="4">
        <v>10</v>
      </c>
      <c r="H47" s="4">
        <v>29</v>
      </c>
      <c r="I47" s="4">
        <v>17</v>
      </c>
      <c r="J47" s="4">
        <f t="shared" si="8"/>
        <v>60</v>
      </c>
      <c r="K47" s="5">
        <f t="shared" si="9"/>
        <v>265</v>
      </c>
      <c r="L47" s="5">
        <f t="shared" si="10"/>
        <v>4</v>
      </c>
      <c r="M47" s="6">
        <f t="shared" si="11"/>
        <v>0.44166666666666665</v>
      </c>
      <c r="N47" s="3">
        <v>1</v>
      </c>
      <c r="O47" s="3"/>
    </row>
    <row r="48" spans="1:15" ht="12.75">
      <c r="A48" s="4">
        <v>5</v>
      </c>
      <c r="B48" s="4" t="s">
        <v>162</v>
      </c>
      <c r="C48" s="8">
        <v>7363</v>
      </c>
      <c r="D48" s="4" t="s">
        <v>48</v>
      </c>
      <c r="E48" s="4" t="s">
        <v>9</v>
      </c>
      <c r="F48" s="4">
        <v>3</v>
      </c>
      <c r="G48" s="4">
        <v>4</v>
      </c>
      <c r="H48" s="4">
        <v>20</v>
      </c>
      <c r="I48" s="4">
        <v>33</v>
      </c>
      <c r="J48" s="4">
        <f t="shared" si="8"/>
        <v>60</v>
      </c>
      <c r="K48" s="5">
        <f t="shared" si="9"/>
        <v>162</v>
      </c>
      <c r="L48" s="5">
        <f t="shared" si="10"/>
        <v>3</v>
      </c>
      <c r="M48" s="6">
        <f t="shared" si="11"/>
        <v>0.27</v>
      </c>
      <c r="N48" s="3"/>
      <c r="O48" s="3"/>
    </row>
    <row r="49" spans="1:15" ht="12.75">
      <c r="A49" s="4">
        <v>6</v>
      </c>
      <c r="B49" s="4" t="s">
        <v>163</v>
      </c>
      <c r="C49" s="4" t="s">
        <v>164</v>
      </c>
      <c r="D49" s="4" t="s">
        <v>37</v>
      </c>
      <c r="E49" s="4" t="s">
        <v>9</v>
      </c>
      <c r="F49" s="4">
        <v>5</v>
      </c>
      <c r="G49" s="4">
        <v>5</v>
      </c>
      <c r="H49" s="4">
        <v>14</v>
      </c>
      <c r="I49" s="4">
        <v>36</v>
      </c>
      <c r="J49" s="4">
        <f t="shared" si="8"/>
        <v>60</v>
      </c>
      <c r="K49" s="5">
        <f t="shared" si="9"/>
        <v>160</v>
      </c>
      <c r="L49" s="5">
        <f t="shared" si="10"/>
        <v>5</v>
      </c>
      <c r="M49" s="6">
        <f t="shared" si="11"/>
        <v>0.26666666666666666</v>
      </c>
      <c r="N49" s="3">
        <v>2</v>
      </c>
      <c r="O49" s="3"/>
    </row>
    <row r="50" spans="1:15" ht="12.75">
      <c r="A50" s="4"/>
      <c r="B50" s="4"/>
      <c r="C50" s="4"/>
      <c r="D50" s="4"/>
      <c r="E50" s="4"/>
      <c r="F50" s="4"/>
      <c r="G50" s="4"/>
      <c r="H50" s="4"/>
      <c r="I50" s="4"/>
      <c r="J50" s="4">
        <f t="shared" si="8"/>
        <v>0</v>
      </c>
      <c r="K50" s="5">
        <f t="shared" si="9"/>
        <v>0</v>
      </c>
      <c r="L50" s="5">
        <f t="shared" si="10"/>
        <v>0</v>
      </c>
      <c r="M50" s="6">
        <f t="shared" si="11"/>
        <v>0</v>
      </c>
      <c r="N50" s="3"/>
      <c r="O50" s="3"/>
    </row>
    <row r="51" spans="1:15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5"/>
      <c r="L51" s="5"/>
      <c r="M51" s="6"/>
      <c r="N51" s="3"/>
      <c r="O51" s="3"/>
    </row>
    <row r="52" spans="1:16" ht="12.75">
      <c r="A52" s="4">
        <v>1</v>
      </c>
      <c r="B52" s="4" t="s">
        <v>169</v>
      </c>
      <c r="C52" s="4" t="s">
        <v>29</v>
      </c>
      <c r="D52" s="4"/>
      <c r="E52" s="4" t="s">
        <v>12</v>
      </c>
      <c r="F52" s="4">
        <v>13</v>
      </c>
      <c r="G52" s="4">
        <v>20</v>
      </c>
      <c r="H52" s="4">
        <v>21</v>
      </c>
      <c r="I52" s="4">
        <v>6</v>
      </c>
      <c r="J52" s="4">
        <f>F52+G52+H52+I52</f>
        <v>60</v>
      </c>
      <c r="K52" s="5">
        <f>F52*10+G52*8+H52*5+I52*0</f>
        <v>395</v>
      </c>
      <c r="L52" s="5">
        <f>F52</f>
        <v>13</v>
      </c>
      <c r="M52" s="6">
        <f>K52/600</f>
        <v>0.6583333333333333</v>
      </c>
      <c r="P52" t="s">
        <v>191</v>
      </c>
    </row>
    <row r="53" spans="1:1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5"/>
      <c r="L53" s="5"/>
      <c r="M53" s="6"/>
    </row>
    <row r="54" spans="1:16" ht="12.75">
      <c r="A54" s="4">
        <v>1</v>
      </c>
      <c r="B54" s="4" t="s">
        <v>170</v>
      </c>
      <c r="C54" s="4" t="s">
        <v>42</v>
      </c>
      <c r="D54" s="4"/>
      <c r="E54" s="4" t="s">
        <v>17</v>
      </c>
      <c r="F54" s="4">
        <v>9</v>
      </c>
      <c r="G54" s="4">
        <v>15</v>
      </c>
      <c r="H54" s="4">
        <v>22</v>
      </c>
      <c r="I54" s="4">
        <v>14</v>
      </c>
      <c r="J54" s="4">
        <f>F54+G54+H54+I54</f>
        <v>60</v>
      </c>
      <c r="K54" s="5">
        <f>F54*10+G54*8+H54*5+I54*0</f>
        <v>320</v>
      </c>
      <c r="L54" s="5">
        <f>F54</f>
        <v>9</v>
      </c>
      <c r="M54" s="6">
        <f>K54/600</f>
        <v>0.5333333333333333</v>
      </c>
      <c r="P54" t="s">
        <v>191</v>
      </c>
    </row>
    <row r="55" spans="1:1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5"/>
      <c r="L55" s="5"/>
      <c r="M55" s="6"/>
    </row>
    <row r="56" spans="1:16" ht="12.75">
      <c r="A56" s="4">
        <v>1</v>
      </c>
      <c r="B56" s="4" t="s">
        <v>180</v>
      </c>
      <c r="C56" s="4">
        <v>7905</v>
      </c>
      <c r="D56" s="4" t="s">
        <v>158</v>
      </c>
      <c r="E56" s="4" t="s">
        <v>23</v>
      </c>
      <c r="F56" s="4">
        <v>10</v>
      </c>
      <c r="G56" s="4">
        <v>13</v>
      </c>
      <c r="H56" s="4">
        <v>24</v>
      </c>
      <c r="I56" s="4">
        <v>13</v>
      </c>
      <c r="J56" s="4">
        <f>F56+G56+H56+I56</f>
        <v>60</v>
      </c>
      <c r="K56" s="5">
        <f>F56*10+G56*8+H56*5+I56*0</f>
        <v>324</v>
      </c>
      <c r="L56" s="5">
        <f>F56</f>
        <v>10</v>
      </c>
      <c r="M56" s="6">
        <f>K56/600</f>
        <v>0.54</v>
      </c>
      <c r="P56" t="s">
        <v>191</v>
      </c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5"/>
      <c r="L57" s="5"/>
      <c r="M57" s="6"/>
    </row>
    <row r="58" spans="1:13" ht="12.75">
      <c r="A58" s="4"/>
      <c r="B58" s="4">
        <f>COUNTA(B2:B56)</f>
        <v>40</v>
      </c>
      <c r="C58" s="4"/>
      <c r="D58" s="4"/>
      <c r="E58" s="4"/>
      <c r="F58" s="4"/>
      <c r="G58" s="4"/>
      <c r="H58" s="4"/>
      <c r="I58" s="4"/>
      <c r="J58" s="4"/>
      <c r="K58" s="5"/>
      <c r="L58" s="5"/>
      <c r="M58" s="6"/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5"/>
      <c r="L59" s="5"/>
      <c r="M59" s="6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5"/>
      <c r="L60" s="5"/>
      <c r="M60" s="6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5"/>
      <c r="L61" s="5"/>
      <c r="M61" s="6"/>
    </row>
    <row r="62" spans="1:1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5"/>
      <c r="L62" s="5"/>
      <c r="M62" s="6"/>
    </row>
    <row r="63" spans="1:1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5"/>
      <c r="L63" s="5"/>
      <c r="M63" s="6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5"/>
      <c r="L64" s="5"/>
      <c r="M64" s="6"/>
    </row>
    <row r="65" spans="1:1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5"/>
      <c r="L65" s="5"/>
      <c r="M65" s="6"/>
    </row>
    <row r="66" spans="1:1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5"/>
      <c r="L66" s="5"/>
      <c r="M66" s="6"/>
    </row>
    <row r="67" spans="1:1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5"/>
      <c r="L67" s="5"/>
      <c r="M67" s="6"/>
    </row>
    <row r="68" spans="1:1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5"/>
      <c r="L68" s="5"/>
      <c r="M68" s="6"/>
    </row>
    <row r="69" spans="1:1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5"/>
      <c r="L69" s="5"/>
      <c r="M69" s="6"/>
    </row>
    <row r="70" spans="1:1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5"/>
      <c r="L70" s="5"/>
      <c r="M70" s="6"/>
    </row>
    <row r="71" spans="1:13" ht="15">
      <c r="A71" s="4"/>
      <c r="B71" s="9" t="s">
        <v>171</v>
      </c>
      <c r="C71" s="4"/>
      <c r="D71" s="4"/>
      <c r="E71" s="4"/>
      <c r="F71" s="4"/>
      <c r="G71" s="4"/>
      <c r="H71" s="4"/>
      <c r="I71" s="4"/>
      <c r="J71" s="4"/>
      <c r="K71" s="5"/>
      <c r="L71" s="5"/>
      <c r="M71" s="6"/>
    </row>
    <row r="72" spans="1:13" ht="15">
      <c r="A72" s="4"/>
      <c r="B72" s="9" t="s">
        <v>172</v>
      </c>
      <c r="C72" s="4"/>
      <c r="D72" s="4"/>
      <c r="E72" s="4"/>
      <c r="F72" s="4"/>
      <c r="G72" s="4"/>
      <c r="H72" s="4"/>
      <c r="I72" s="4"/>
      <c r="J72" s="4"/>
      <c r="K72" s="5"/>
      <c r="L72" s="5"/>
      <c r="M72" s="6"/>
    </row>
    <row r="73" spans="1:13" ht="15">
      <c r="A73" s="4"/>
      <c r="B73" s="9" t="s">
        <v>173</v>
      </c>
      <c r="C73" s="4"/>
      <c r="D73" s="4"/>
      <c r="E73" s="4"/>
      <c r="F73" s="4"/>
      <c r="G73" s="4"/>
      <c r="H73" s="4"/>
      <c r="I73" s="4"/>
      <c r="J73" s="4"/>
      <c r="K73" s="5"/>
      <c r="L73" s="5"/>
      <c r="M73" s="6"/>
    </row>
    <row r="74" spans="1:13" ht="15">
      <c r="A74" s="4"/>
      <c r="B74" s="9" t="s">
        <v>174</v>
      </c>
      <c r="C74" s="4"/>
      <c r="D74" s="4"/>
      <c r="E74" s="4"/>
      <c r="F74" s="4"/>
      <c r="G74" s="4"/>
      <c r="H74" s="4"/>
      <c r="I74" s="4"/>
      <c r="J74" s="4"/>
      <c r="K74" s="5"/>
      <c r="L74" s="5"/>
      <c r="M74" s="6"/>
    </row>
    <row r="75" spans="1:13" ht="15">
      <c r="A75" s="4"/>
      <c r="B75" s="9" t="s">
        <v>175</v>
      </c>
      <c r="C75" s="4"/>
      <c r="D75" s="4"/>
      <c r="E75" s="4"/>
      <c r="F75" s="4"/>
      <c r="G75" s="4"/>
      <c r="H75" s="4"/>
      <c r="I75" s="4"/>
      <c r="J75" s="4"/>
      <c r="K75" s="5"/>
      <c r="L75" s="5"/>
      <c r="M75" s="6"/>
    </row>
    <row r="76" spans="1:13" ht="15">
      <c r="A76" s="4"/>
      <c r="B76" s="9" t="s">
        <v>176</v>
      </c>
      <c r="C76" s="4"/>
      <c r="D76" s="4"/>
      <c r="E76" s="4"/>
      <c r="F76" s="4"/>
      <c r="G76" s="4"/>
      <c r="H76" s="4"/>
      <c r="I76" s="4"/>
      <c r="J76" s="4"/>
      <c r="K76" s="5"/>
      <c r="L76" s="5"/>
      <c r="M76" s="6"/>
    </row>
  </sheetData>
  <sheetProtection/>
  <autoFilter ref="A5:M11"/>
  <mergeCells count="1">
    <mergeCell ref="O3:O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2"/>
  <sheetViews>
    <sheetView tabSelected="1" zoomScalePageLayoutView="0" workbookViewId="0" topLeftCell="A1">
      <pane ySplit="1" topLeftCell="BM128" activePane="bottomLeft" state="frozen"/>
      <selection pane="topLeft" activeCell="A1" sqref="A1"/>
      <selection pane="bottomLeft" activeCell="B164" sqref="B164"/>
    </sheetView>
  </sheetViews>
  <sheetFormatPr defaultColWidth="9.140625" defaultRowHeight="12.75"/>
  <cols>
    <col min="1" max="1" width="5.28125" style="0" customWidth="1"/>
    <col min="2" max="2" width="27.00390625" style="0" customWidth="1"/>
    <col min="3" max="3" width="21.57421875" style="0" customWidth="1"/>
    <col min="4" max="4" width="22.421875" style="0" customWidth="1"/>
    <col min="5" max="5" width="3.8515625" style="0" customWidth="1"/>
    <col min="6" max="6" width="5.28125" style="0" customWidth="1"/>
    <col min="7" max="11" width="4.7109375" style="0" customWidth="1"/>
    <col min="12" max="12" width="4.57421875" style="0" customWidth="1"/>
    <col min="13" max="13" width="8.8515625" style="0" customWidth="1"/>
    <col min="14" max="14" width="6.7109375" style="0" customWidth="1"/>
    <col min="17" max="17" width="12.140625" style="0" customWidth="1"/>
  </cols>
  <sheetData>
    <row r="1" spans="1:17" ht="12.75">
      <c r="A1" s="5" t="s">
        <v>5</v>
      </c>
      <c r="B1" s="5" t="s">
        <v>0</v>
      </c>
      <c r="C1" s="5" t="s">
        <v>1</v>
      </c>
      <c r="D1" s="5" t="s">
        <v>2</v>
      </c>
      <c r="E1" s="5">
        <v>11</v>
      </c>
      <c r="F1" s="5">
        <v>10</v>
      </c>
      <c r="G1" s="5">
        <v>8</v>
      </c>
      <c r="H1" s="5">
        <v>5</v>
      </c>
      <c r="I1" s="5">
        <v>4</v>
      </c>
      <c r="J1" s="5">
        <v>2</v>
      </c>
      <c r="K1" s="5">
        <v>1</v>
      </c>
      <c r="L1" s="5">
        <v>0</v>
      </c>
      <c r="M1" s="5" t="s">
        <v>3</v>
      </c>
      <c r="N1" s="5" t="s">
        <v>4</v>
      </c>
      <c r="O1" s="5" t="s">
        <v>26</v>
      </c>
      <c r="P1" s="5" t="s">
        <v>11</v>
      </c>
      <c r="Q1" s="22" t="s">
        <v>314</v>
      </c>
    </row>
    <row r="2" spans="1:17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</row>
    <row r="3" spans="1:17" ht="12.75">
      <c r="A3" s="30"/>
      <c r="B3" s="30" t="s">
        <v>316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</row>
    <row r="4" spans="1:17" ht="12.75">
      <c r="A4" s="4">
        <v>1</v>
      </c>
      <c r="B4" s="12" t="s">
        <v>262</v>
      </c>
      <c r="C4" s="16" t="s">
        <v>123</v>
      </c>
      <c r="D4" s="4" t="s">
        <v>6</v>
      </c>
      <c r="E4" s="4">
        <v>0</v>
      </c>
      <c r="F4" s="4">
        <v>2</v>
      </c>
      <c r="G4" s="4">
        <v>10</v>
      </c>
      <c r="H4" s="4">
        <v>8</v>
      </c>
      <c r="I4" s="4">
        <v>1</v>
      </c>
      <c r="J4" s="4">
        <v>0</v>
      </c>
      <c r="K4" s="4">
        <v>1</v>
      </c>
      <c r="L4" s="4">
        <v>2</v>
      </c>
      <c r="M4" s="4">
        <f>E4+F4+G4+H4+I4+J4+K4+L4</f>
        <v>24</v>
      </c>
      <c r="N4" s="5">
        <f>E4*11+F4*10+G4*8+H4*5+I4*4+J4*2+K4*1+L4*0</f>
        <v>145</v>
      </c>
      <c r="O4" s="5">
        <f>E4</f>
        <v>0</v>
      </c>
      <c r="P4" s="6">
        <f>N4/264</f>
        <v>0.5492424242424242</v>
      </c>
      <c r="Q4" s="21" t="s">
        <v>293</v>
      </c>
    </row>
    <row r="5" spans="1:18" ht="12.75">
      <c r="A5" s="4">
        <v>2</v>
      </c>
      <c r="B5" s="12" t="s">
        <v>266</v>
      </c>
      <c r="C5" s="16" t="s">
        <v>123</v>
      </c>
      <c r="D5" s="4" t="s">
        <v>6</v>
      </c>
      <c r="E5" s="4">
        <v>0</v>
      </c>
      <c r="F5" s="4">
        <v>1</v>
      </c>
      <c r="G5" s="4">
        <v>1</v>
      </c>
      <c r="H5" s="4">
        <v>13</v>
      </c>
      <c r="I5" s="4">
        <v>0</v>
      </c>
      <c r="J5" s="4">
        <v>1</v>
      </c>
      <c r="K5" s="4">
        <v>4</v>
      </c>
      <c r="L5" s="4">
        <v>4</v>
      </c>
      <c r="M5" s="4">
        <f>E5+F5+G5+H5+I5+J5+K5+L5</f>
        <v>24</v>
      </c>
      <c r="N5" s="5">
        <f>E5*11+F5*10+G5*8+H5*5+I5*4+J5*2+K5*1+L5*0</f>
        <v>89</v>
      </c>
      <c r="O5" s="5">
        <f>E5</f>
        <v>0</v>
      </c>
      <c r="P5" s="6">
        <f>N5/264</f>
        <v>0.3371212121212121</v>
      </c>
      <c r="Q5" s="21" t="s">
        <v>307</v>
      </c>
      <c r="R5" s="3"/>
    </row>
    <row r="6" spans="1:17" ht="12.75">
      <c r="A6" s="14">
        <v>3</v>
      </c>
      <c r="B6" s="12" t="s">
        <v>282</v>
      </c>
      <c r="C6" s="16" t="s">
        <v>123</v>
      </c>
      <c r="D6" s="4" t="s">
        <v>6</v>
      </c>
      <c r="E6" s="4">
        <v>0</v>
      </c>
      <c r="F6" s="4">
        <v>0</v>
      </c>
      <c r="G6" s="4">
        <v>2</v>
      </c>
      <c r="H6" s="4">
        <v>11</v>
      </c>
      <c r="I6" s="4">
        <v>0</v>
      </c>
      <c r="J6" s="4">
        <v>1</v>
      </c>
      <c r="K6" s="4">
        <v>2</v>
      </c>
      <c r="L6" s="4">
        <v>8</v>
      </c>
      <c r="M6" s="4">
        <f>E6+F6+G6+H6+I6+J6+K6+L6</f>
        <v>24</v>
      </c>
      <c r="N6" s="5">
        <f>E6*11+F6*10+G6*8+H6*5+I6*4+J6*2+K6*1+L6*0</f>
        <v>75</v>
      </c>
      <c r="O6" s="5">
        <f>E6</f>
        <v>0</v>
      </c>
      <c r="P6" s="6">
        <f>N6/264</f>
        <v>0.2840909090909091</v>
      </c>
      <c r="Q6" s="21" t="s">
        <v>295</v>
      </c>
    </row>
    <row r="7" spans="1:17" ht="12.75">
      <c r="A7" s="4">
        <v>4</v>
      </c>
      <c r="B7" s="12" t="s">
        <v>92</v>
      </c>
      <c r="C7" s="4"/>
      <c r="D7" s="4" t="s">
        <v>6</v>
      </c>
      <c r="E7" s="4">
        <v>0</v>
      </c>
      <c r="F7" s="4">
        <v>1</v>
      </c>
      <c r="G7" s="4">
        <v>0</v>
      </c>
      <c r="H7" s="4">
        <v>5</v>
      </c>
      <c r="I7" s="4">
        <v>0</v>
      </c>
      <c r="J7" s="4">
        <v>1</v>
      </c>
      <c r="K7" s="4">
        <v>8</v>
      </c>
      <c r="L7" s="4">
        <v>9</v>
      </c>
      <c r="M7" s="4">
        <f>E7+F7+G7+H7+I7+J7+K7+L7</f>
        <v>24</v>
      </c>
      <c r="N7" s="5">
        <f>E7*11+F7*10+G7*8+H7*5+I7*4+J7*2+K7*1+L7*0</f>
        <v>45</v>
      </c>
      <c r="O7" s="5">
        <f>E7</f>
        <v>0</v>
      </c>
      <c r="P7" s="6">
        <f>N7/264</f>
        <v>0.17045454545454544</v>
      </c>
      <c r="Q7" s="21" t="s">
        <v>296</v>
      </c>
    </row>
    <row r="8" spans="1:17" ht="12.75">
      <c r="A8" s="32"/>
      <c r="B8" s="33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1"/>
      <c r="O8" s="31"/>
      <c r="P8" s="34"/>
      <c r="Q8" s="35"/>
    </row>
    <row r="9" spans="1:18" ht="12.75">
      <c r="A9" s="32"/>
      <c r="B9" s="33"/>
      <c r="C9" s="36"/>
      <c r="D9" s="32"/>
      <c r="E9" s="32"/>
      <c r="F9" s="32"/>
      <c r="G9" s="32"/>
      <c r="H9" s="32"/>
      <c r="I9" s="32"/>
      <c r="J9" s="32"/>
      <c r="K9" s="32"/>
      <c r="L9" s="32"/>
      <c r="M9" s="32"/>
      <c r="N9" s="31"/>
      <c r="O9" s="31"/>
      <c r="P9" s="34"/>
      <c r="Q9" s="32"/>
      <c r="R9" s="3"/>
    </row>
    <row r="10" spans="1:18" ht="12.75">
      <c r="A10" s="4">
        <v>1</v>
      </c>
      <c r="B10" s="12" t="s">
        <v>261</v>
      </c>
      <c r="C10" s="16" t="s">
        <v>37</v>
      </c>
      <c r="D10" s="16" t="s">
        <v>19</v>
      </c>
      <c r="E10" s="4">
        <v>0</v>
      </c>
      <c r="F10" s="4">
        <v>3</v>
      </c>
      <c r="G10" s="4">
        <v>6</v>
      </c>
      <c r="H10" s="4">
        <v>13</v>
      </c>
      <c r="I10" s="4">
        <v>0</v>
      </c>
      <c r="J10" s="4">
        <v>0</v>
      </c>
      <c r="K10" s="4">
        <v>2</v>
      </c>
      <c r="L10" s="4">
        <v>0</v>
      </c>
      <c r="M10" s="4">
        <f>E10+F10+G10+H10+I10+J10+K10+L10</f>
        <v>24</v>
      </c>
      <c r="N10" s="5">
        <f>E10*11+F10*10+G10*8+H10*5+I10*4+J10*2+K10*1+L10*0</f>
        <v>145</v>
      </c>
      <c r="O10" s="5">
        <f>E10</f>
        <v>0</v>
      </c>
      <c r="P10" s="6">
        <f>N10/264</f>
        <v>0.5492424242424242</v>
      </c>
      <c r="Q10" s="21" t="s">
        <v>293</v>
      </c>
      <c r="R10" s="3"/>
    </row>
    <row r="11" spans="1:17" ht="12.75">
      <c r="A11" s="4">
        <v>2</v>
      </c>
      <c r="B11" s="12" t="s">
        <v>263</v>
      </c>
      <c r="C11" s="16" t="s">
        <v>123</v>
      </c>
      <c r="D11" s="16" t="s">
        <v>19</v>
      </c>
      <c r="E11" s="4">
        <v>1</v>
      </c>
      <c r="F11" s="4">
        <v>0</v>
      </c>
      <c r="G11" s="4">
        <v>7</v>
      </c>
      <c r="H11" s="4">
        <v>9</v>
      </c>
      <c r="I11" s="4">
        <v>0</v>
      </c>
      <c r="J11" s="4">
        <v>1</v>
      </c>
      <c r="K11" s="4">
        <v>0</v>
      </c>
      <c r="L11" s="4">
        <v>6</v>
      </c>
      <c r="M11" s="4">
        <f>E11+F11+G11+H11+I11+J11+K11+L11</f>
        <v>24</v>
      </c>
      <c r="N11" s="5">
        <f>E11*11+F11*10+G11*8+H11*5+I11*4+J11*2+K11*1+L11*0</f>
        <v>114</v>
      </c>
      <c r="O11" s="5">
        <f>E11</f>
        <v>1</v>
      </c>
      <c r="P11" s="6">
        <f>N11/264</f>
        <v>0.4318181818181818</v>
      </c>
      <c r="Q11" s="21" t="s">
        <v>307</v>
      </c>
    </row>
    <row r="12" spans="1:17" ht="12.75">
      <c r="A12" s="4">
        <v>3</v>
      </c>
      <c r="B12" s="12" t="s">
        <v>225</v>
      </c>
      <c r="C12" s="4"/>
      <c r="D12" s="16" t="s">
        <v>19</v>
      </c>
      <c r="E12" s="4">
        <v>0</v>
      </c>
      <c r="F12" s="4">
        <v>1</v>
      </c>
      <c r="G12" s="4">
        <v>6</v>
      </c>
      <c r="H12" s="4">
        <v>10</v>
      </c>
      <c r="I12" s="4">
        <v>0</v>
      </c>
      <c r="J12" s="4">
        <v>1</v>
      </c>
      <c r="K12" s="4">
        <v>3</v>
      </c>
      <c r="L12" s="4">
        <v>3</v>
      </c>
      <c r="M12" s="4">
        <f>E12+F12+G12+H12+I12+J12+K12+L12</f>
        <v>24</v>
      </c>
      <c r="N12" s="5">
        <f>E12*11+F12*10+G12*8+H12*5+I12*4+J12*2+K12*1+L12*0</f>
        <v>113</v>
      </c>
      <c r="O12" s="5">
        <f>E12</f>
        <v>0</v>
      </c>
      <c r="P12" s="6">
        <f>N12/264</f>
        <v>0.42803030303030304</v>
      </c>
      <c r="Q12" s="21" t="s">
        <v>295</v>
      </c>
    </row>
    <row r="13" spans="1:17" ht="12.75">
      <c r="A13" s="4">
        <v>4</v>
      </c>
      <c r="B13" s="12" t="s">
        <v>251</v>
      </c>
      <c r="C13" s="16" t="s">
        <v>37</v>
      </c>
      <c r="D13" s="16" t="s">
        <v>19</v>
      </c>
      <c r="E13" s="4">
        <v>0</v>
      </c>
      <c r="F13" s="4">
        <v>0</v>
      </c>
      <c r="G13" s="4">
        <v>4</v>
      </c>
      <c r="H13" s="4">
        <v>14</v>
      </c>
      <c r="I13" s="4">
        <v>0</v>
      </c>
      <c r="J13" s="4">
        <v>0</v>
      </c>
      <c r="K13" s="4">
        <v>2</v>
      </c>
      <c r="L13" s="4">
        <v>4</v>
      </c>
      <c r="M13" s="4">
        <f>E13+F13+G13+H13+I13+J13+K13+L13</f>
        <v>24</v>
      </c>
      <c r="N13" s="5">
        <f>E13*11+F13*10+G13*8+H13*5+I13*4+J13*2+K13*1+L13*0</f>
        <v>104</v>
      </c>
      <c r="O13" s="5">
        <f>E13</f>
        <v>0</v>
      </c>
      <c r="P13" s="6">
        <f>N13/264</f>
        <v>0.3939393939393939</v>
      </c>
      <c r="Q13" s="21" t="s">
        <v>296</v>
      </c>
    </row>
    <row r="14" spans="1:17" ht="12.75">
      <c r="A14" s="4">
        <v>5</v>
      </c>
      <c r="B14" s="12" t="s">
        <v>226</v>
      </c>
      <c r="C14" s="4"/>
      <c r="D14" s="16" t="s">
        <v>19</v>
      </c>
      <c r="E14" s="4">
        <v>0</v>
      </c>
      <c r="F14" s="4">
        <v>0</v>
      </c>
      <c r="G14" s="4">
        <v>1</v>
      </c>
      <c r="H14" s="4">
        <v>14</v>
      </c>
      <c r="I14" s="4">
        <v>0</v>
      </c>
      <c r="J14" s="4">
        <v>0</v>
      </c>
      <c r="K14" s="4">
        <v>7</v>
      </c>
      <c r="L14" s="4">
        <v>2</v>
      </c>
      <c r="M14" s="4">
        <f>E14+F14+G14+H14+I14+J14+K14+L14</f>
        <v>24</v>
      </c>
      <c r="N14" s="5">
        <f>E14*11+F14*10+G14*8+H14*5+I14*4+J14*2+K14*1+L14*0</f>
        <v>85</v>
      </c>
      <c r="O14" s="5">
        <f>E14</f>
        <v>0</v>
      </c>
      <c r="P14" s="6">
        <f>N14/264</f>
        <v>0.32196969696969696</v>
      </c>
      <c r="Q14" s="23" t="s">
        <v>297</v>
      </c>
    </row>
    <row r="15" spans="1:17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2"/>
    </row>
    <row r="16" spans="1:17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2"/>
    </row>
    <row r="17" spans="1:17" ht="12.75">
      <c r="A17" s="4">
        <v>1</v>
      </c>
      <c r="B17" s="12" t="s">
        <v>126</v>
      </c>
      <c r="C17" s="16" t="s">
        <v>37</v>
      </c>
      <c r="D17" s="16" t="s">
        <v>9</v>
      </c>
      <c r="E17" s="4">
        <v>0</v>
      </c>
      <c r="F17" s="4">
        <v>0</v>
      </c>
      <c r="G17" s="4">
        <v>9</v>
      </c>
      <c r="H17" s="4">
        <v>13</v>
      </c>
      <c r="I17" s="4">
        <v>1</v>
      </c>
      <c r="J17" s="4">
        <v>0</v>
      </c>
      <c r="K17" s="4">
        <v>1</v>
      </c>
      <c r="L17" s="4">
        <v>0</v>
      </c>
      <c r="M17" s="4">
        <f aca="true" t="shared" si="0" ref="M17:M22">E17+F17+G17+H17+I17+J17+K17+L17</f>
        <v>24</v>
      </c>
      <c r="N17" s="5">
        <f aca="true" t="shared" si="1" ref="N17:N22">E17*11+F17*10+G17*8+H17*5+I17*4+J17*2+K17*1+L17*0</f>
        <v>142</v>
      </c>
      <c r="O17" s="5">
        <f aca="true" t="shared" si="2" ref="O17:O22">E17</f>
        <v>0</v>
      </c>
      <c r="P17" s="6">
        <f aca="true" t="shared" si="3" ref="P17:P22">N17/264</f>
        <v>0.5378787878787878</v>
      </c>
      <c r="Q17" s="21" t="s">
        <v>293</v>
      </c>
    </row>
    <row r="18" spans="1:17" ht="12.75">
      <c r="A18" s="4">
        <v>2</v>
      </c>
      <c r="B18" s="12" t="s">
        <v>254</v>
      </c>
      <c r="C18" s="16" t="s">
        <v>37</v>
      </c>
      <c r="D18" s="16" t="s">
        <v>9</v>
      </c>
      <c r="E18" s="4">
        <v>1</v>
      </c>
      <c r="F18" s="4">
        <v>1</v>
      </c>
      <c r="G18" s="4">
        <v>6</v>
      </c>
      <c r="H18" s="4">
        <v>12</v>
      </c>
      <c r="I18" s="4">
        <v>0</v>
      </c>
      <c r="J18" s="4">
        <v>0</v>
      </c>
      <c r="K18" s="4">
        <v>2</v>
      </c>
      <c r="L18" s="4">
        <v>2</v>
      </c>
      <c r="M18" s="4">
        <f t="shared" si="0"/>
        <v>24</v>
      </c>
      <c r="N18" s="5">
        <f t="shared" si="1"/>
        <v>131</v>
      </c>
      <c r="O18" s="5">
        <f t="shared" si="2"/>
        <v>1</v>
      </c>
      <c r="P18" s="6">
        <f t="shared" si="3"/>
        <v>0.4962121212121212</v>
      </c>
      <c r="Q18" s="21" t="s">
        <v>307</v>
      </c>
    </row>
    <row r="19" spans="1:17" ht="12.75">
      <c r="A19" s="4">
        <v>3</v>
      </c>
      <c r="B19" s="12" t="s">
        <v>255</v>
      </c>
      <c r="C19" s="16"/>
      <c r="D19" s="16" t="s">
        <v>9</v>
      </c>
      <c r="E19" s="4">
        <v>2</v>
      </c>
      <c r="F19" s="4">
        <v>1</v>
      </c>
      <c r="G19" s="4">
        <v>4</v>
      </c>
      <c r="H19" s="4">
        <v>10</v>
      </c>
      <c r="I19" s="4">
        <v>0</v>
      </c>
      <c r="J19" s="4">
        <v>0</v>
      </c>
      <c r="K19" s="4">
        <v>2</v>
      </c>
      <c r="L19" s="4">
        <v>5</v>
      </c>
      <c r="M19" s="4">
        <f t="shared" si="0"/>
        <v>24</v>
      </c>
      <c r="N19" s="5">
        <f t="shared" si="1"/>
        <v>116</v>
      </c>
      <c r="O19" s="5">
        <f t="shared" si="2"/>
        <v>2</v>
      </c>
      <c r="P19" s="6">
        <f t="shared" si="3"/>
        <v>0.4393939393939394</v>
      </c>
      <c r="Q19" s="21" t="s">
        <v>295</v>
      </c>
    </row>
    <row r="20" spans="1:17" ht="12.75">
      <c r="A20" s="4">
        <v>4</v>
      </c>
      <c r="B20" s="12" t="s">
        <v>256</v>
      </c>
      <c r="C20" s="16"/>
      <c r="D20" s="16" t="s">
        <v>9</v>
      </c>
      <c r="E20" s="4">
        <v>0</v>
      </c>
      <c r="F20" s="4">
        <v>1</v>
      </c>
      <c r="G20" s="4">
        <v>3</v>
      </c>
      <c r="H20" s="4">
        <v>9</v>
      </c>
      <c r="I20" s="4">
        <v>0</v>
      </c>
      <c r="J20" s="4">
        <v>2</v>
      </c>
      <c r="K20" s="4">
        <v>4</v>
      </c>
      <c r="L20" s="4">
        <v>5</v>
      </c>
      <c r="M20" s="4">
        <f t="shared" si="0"/>
        <v>24</v>
      </c>
      <c r="N20" s="5">
        <f t="shared" si="1"/>
        <v>87</v>
      </c>
      <c r="O20" s="5">
        <f t="shared" si="2"/>
        <v>0</v>
      </c>
      <c r="P20" s="6">
        <f t="shared" si="3"/>
        <v>0.32954545454545453</v>
      </c>
      <c r="Q20" s="21" t="s">
        <v>296</v>
      </c>
    </row>
    <row r="21" spans="1:17" ht="12.75">
      <c r="A21" s="4">
        <v>5</v>
      </c>
      <c r="B21" s="12" t="s">
        <v>214</v>
      </c>
      <c r="C21" s="4"/>
      <c r="D21" s="16" t="s">
        <v>9</v>
      </c>
      <c r="E21" s="4">
        <v>0</v>
      </c>
      <c r="F21" s="4">
        <v>2</v>
      </c>
      <c r="G21" s="4">
        <v>0</v>
      </c>
      <c r="H21" s="4">
        <v>7</v>
      </c>
      <c r="I21" s="4">
        <v>0</v>
      </c>
      <c r="J21" s="4">
        <v>1</v>
      </c>
      <c r="K21" s="4">
        <v>5</v>
      </c>
      <c r="L21" s="4">
        <v>9</v>
      </c>
      <c r="M21" s="4">
        <f t="shared" si="0"/>
        <v>24</v>
      </c>
      <c r="N21" s="5">
        <f t="shared" si="1"/>
        <v>62</v>
      </c>
      <c r="O21" s="5">
        <f t="shared" si="2"/>
        <v>0</v>
      </c>
      <c r="P21" s="6">
        <f t="shared" si="3"/>
        <v>0.23484848484848486</v>
      </c>
      <c r="Q21" s="23" t="s">
        <v>297</v>
      </c>
    </row>
    <row r="22" spans="1:17" ht="12.75">
      <c r="A22" s="4">
        <v>6</v>
      </c>
      <c r="B22" s="12" t="s">
        <v>215</v>
      </c>
      <c r="C22" s="4"/>
      <c r="D22" s="16" t="s">
        <v>9</v>
      </c>
      <c r="E22" s="4">
        <v>0</v>
      </c>
      <c r="F22" s="4">
        <v>0</v>
      </c>
      <c r="G22" s="4">
        <v>1</v>
      </c>
      <c r="H22" s="4">
        <v>7</v>
      </c>
      <c r="I22" s="4">
        <v>0</v>
      </c>
      <c r="J22" s="4">
        <v>1</v>
      </c>
      <c r="K22" s="4">
        <v>2</v>
      </c>
      <c r="L22" s="4">
        <v>13</v>
      </c>
      <c r="M22" s="4">
        <f t="shared" si="0"/>
        <v>24</v>
      </c>
      <c r="N22" s="5">
        <f t="shared" si="1"/>
        <v>47</v>
      </c>
      <c r="O22" s="5">
        <f t="shared" si="2"/>
        <v>0</v>
      </c>
      <c r="P22" s="6">
        <f t="shared" si="3"/>
        <v>0.17803030303030304</v>
      </c>
      <c r="Q22" s="23" t="s">
        <v>298</v>
      </c>
    </row>
    <row r="23" spans="1:17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2"/>
    </row>
    <row r="24" spans="1:17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2"/>
    </row>
    <row r="25" spans="1:17" ht="12.75">
      <c r="A25" s="4">
        <v>1</v>
      </c>
      <c r="B25" s="12" t="s">
        <v>235</v>
      </c>
      <c r="C25" s="16" t="s">
        <v>234</v>
      </c>
      <c r="D25" s="16" t="s">
        <v>253</v>
      </c>
      <c r="E25" s="4">
        <v>0</v>
      </c>
      <c r="F25" s="4">
        <v>0</v>
      </c>
      <c r="G25" s="4">
        <v>2</v>
      </c>
      <c r="H25" s="4">
        <v>8</v>
      </c>
      <c r="I25" s="4">
        <v>0</v>
      </c>
      <c r="J25" s="4">
        <v>2</v>
      </c>
      <c r="K25" s="4">
        <v>2</v>
      </c>
      <c r="L25" s="4">
        <v>10</v>
      </c>
      <c r="M25" s="4">
        <f>E25+F25+G25+H25+I25+J25+K25+L25</f>
        <v>24</v>
      </c>
      <c r="N25" s="5">
        <f>E25*11+F25*10+G25*8+H25*5+I25*4+J25*2+K25*1+L25*0</f>
        <v>62</v>
      </c>
      <c r="O25" s="5">
        <f>E25</f>
        <v>0</v>
      </c>
      <c r="P25" s="6">
        <f>N25/264</f>
        <v>0.23484848484848486</v>
      </c>
      <c r="Q25" s="21" t="s">
        <v>293</v>
      </c>
    </row>
    <row r="26" spans="1:17" ht="12.75">
      <c r="A26" s="4">
        <v>2</v>
      </c>
      <c r="B26" s="12" t="s">
        <v>135</v>
      </c>
      <c r="C26" s="16" t="s">
        <v>37</v>
      </c>
      <c r="D26" s="16" t="s">
        <v>253</v>
      </c>
      <c r="E26" s="4">
        <v>0</v>
      </c>
      <c r="F26" s="4">
        <v>0</v>
      </c>
      <c r="G26" s="4">
        <v>3</v>
      </c>
      <c r="H26" s="4">
        <v>6</v>
      </c>
      <c r="I26" s="4">
        <v>0</v>
      </c>
      <c r="J26" s="4">
        <v>2</v>
      </c>
      <c r="K26" s="4">
        <v>3</v>
      </c>
      <c r="L26" s="4">
        <v>10</v>
      </c>
      <c r="M26" s="4">
        <f>E26+F26+G26+H26+I26+J26+K26+L26</f>
        <v>24</v>
      </c>
      <c r="N26" s="5">
        <f>E26*11+F26*10+G26*8+H26*5+I26*4+J26*2+K26*1+L26*0</f>
        <v>61</v>
      </c>
      <c r="O26" s="5">
        <f>E26</f>
        <v>0</v>
      </c>
      <c r="P26" s="6">
        <f>N26/264</f>
        <v>0.23106060606060605</v>
      </c>
      <c r="Q26" s="21" t="s">
        <v>307</v>
      </c>
    </row>
    <row r="27" spans="1:17" ht="12.75">
      <c r="A27" s="4">
        <v>3</v>
      </c>
      <c r="B27" s="12" t="s">
        <v>257</v>
      </c>
      <c r="C27" s="16"/>
      <c r="D27" s="16" t="s">
        <v>253</v>
      </c>
      <c r="E27" s="4">
        <v>0</v>
      </c>
      <c r="F27" s="4">
        <v>0</v>
      </c>
      <c r="G27" s="4">
        <v>1</v>
      </c>
      <c r="H27" s="4">
        <v>4</v>
      </c>
      <c r="I27" s="4">
        <v>0</v>
      </c>
      <c r="J27" s="4">
        <v>0</v>
      </c>
      <c r="K27" s="4">
        <v>1</v>
      </c>
      <c r="L27" s="4">
        <v>18</v>
      </c>
      <c r="M27" s="4">
        <f>E27+F27+G27+H27+I27+J27+K27+L27</f>
        <v>24</v>
      </c>
      <c r="N27" s="5">
        <f>E27*11+F27*10+G27*8+H27*5+I27*4+J27*2+K27*1+L27*0</f>
        <v>29</v>
      </c>
      <c r="O27" s="5">
        <f>E27</f>
        <v>0</v>
      </c>
      <c r="P27" s="6">
        <f>N27/264</f>
        <v>0.10984848484848485</v>
      </c>
      <c r="Q27" s="21" t="s">
        <v>295</v>
      </c>
    </row>
    <row r="28" spans="1:17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2"/>
    </row>
    <row r="29" spans="1:17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2"/>
    </row>
    <row r="30" spans="1:17" ht="12.75">
      <c r="A30" s="4">
        <v>1</v>
      </c>
      <c r="B30" s="12" t="s">
        <v>154</v>
      </c>
      <c r="C30" s="16" t="s">
        <v>123</v>
      </c>
      <c r="D30" s="4" t="s">
        <v>7</v>
      </c>
      <c r="E30" s="4">
        <v>3</v>
      </c>
      <c r="F30" s="4">
        <v>2</v>
      </c>
      <c r="G30" s="4">
        <v>5</v>
      </c>
      <c r="H30" s="4">
        <v>11</v>
      </c>
      <c r="I30" s="4">
        <v>0</v>
      </c>
      <c r="J30" s="4">
        <v>0</v>
      </c>
      <c r="K30" s="4">
        <v>2</v>
      </c>
      <c r="L30" s="4">
        <v>1</v>
      </c>
      <c r="M30" s="4">
        <f aca="true" t="shared" si="4" ref="M30:M37">E30+F30+G30+H30+I30+J30+K30+L30</f>
        <v>24</v>
      </c>
      <c r="N30" s="5">
        <f aca="true" t="shared" si="5" ref="N30:N37">E30*11+F30*10+G30*8+H30*5+I30*4+J30*2+K30*1+L30*0</f>
        <v>150</v>
      </c>
      <c r="O30" s="5">
        <f aca="true" t="shared" si="6" ref="O30:O37">E30</f>
        <v>3</v>
      </c>
      <c r="P30" s="6">
        <f aca="true" t="shared" si="7" ref="P30:P37">N30/264</f>
        <v>0.5681818181818182</v>
      </c>
      <c r="Q30" s="19" t="s">
        <v>293</v>
      </c>
    </row>
    <row r="31" spans="1:17" ht="12.75">
      <c r="A31" s="4">
        <v>2</v>
      </c>
      <c r="B31" s="12" t="s">
        <v>258</v>
      </c>
      <c r="C31" s="16" t="s">
        <v>37</v>
      </c>
      <c r="D31" s="4" t="s">
        <v>7</v>
      </c>
      <c r="E31" s="4">
        <v>1</v>
      </c>
      <c r="F31" s="4">
        <v>0</v>
      </c>
      <c r="G31" s="4">
        <v>9</v>
      </c>
      <c r="H31" s="4">
        <v>12</v>
      </c>
      <c r="I31" s="4">
        <v>0</v>
      </c>
      <c r="J31" s="4">
        <v>1</v>
      </c>
      <c r="K31" s="4">
        <v>1</v>
      </c>
      <c r="L31" s="4">
        <v>0</v>
      </c>
      <c r="M31" s="4">
        <f t="shared" si="4"/>
        <v>24</v>
      </c>
      <c r="N31" s="5">
        <f t="shared" si="5"/>
        <v>146</v>
      </c>
      <c r="O31" s="5">
        <f t="shared" si="6"/>
        <v>1</v>
      </c>
      <c r="P31" s="6">
        <f t="shared" si="7"/>
        <v>0.553030303030303</v>
      </c>
      <c r="Q31" s="20" t="s">
        <v>307</v>
      </c>
    </row>
    <row r="32" spans="1:17" ht="12.75">
      <c r="A32" s="4">
        <v>3</v>
      </c>
      <c r="B32" s="12" t="s">
        <v>264</v>
      </c>
      <c r="C32" s="16" t="s">
        <v>123</v>
      </c>
      <c r="D32" s="4" t="s">
        <v>7</v>
      </c>
      <c r="E32" s="4">
        <v>2</v>
      </c>
      <c r="F32" s="4">
        <v>1</v>
      </c>
      <c r="G32" s="4">
        <v>5</v>
      </c>
      <c r="H32" s="4">
        <v>11</v>
      </c>
      <c r="I32" s="4">
        <v>0</v>
      </c>
      <c r="J32" s="4">
        <v>3</v>
      </c>
      <c r="K32" s="4">
        <v>2</v>
      </c>
      <c r="L32" s="4">
        <v>0</v>
      </c>
      <c r="M32" s="4">
        <f t="shared" si="4"/>
        <v>24</v>
      </c>
      <c r="N32" s="5">
        <f t="shared" si="5"/>
        <v>135</v>
      </c>
      <c r="O32" s="5">
        <f t="shared" si="6"/>
        <v>2</v>
      </c>
      <c r="P32" s="6">
        <f t="shared" si="7"/>
        <v>0.5113636363636364</v>
      </c>
      <c r="Q32" s="20" t="s">
        <v>295</v>
      </c>
    </row>
    <row r="33" spans="1:17" ht="12.75">
      <c r="A33" s="14">
        <v>4</v>
      </c>
      <c r="B33" s="12" t="s">
        <v>216</v>
      </c>
      <c r="C33" s="4"/>
      <c r="D33" s="4" t="s">
        <v>7</v>
      </c>
      <c r="E33" s="4">
        <v>2</v>
      </c>
      <c r="F33" s="4">
        <v>1</v>
      </c>
      <c r="G33" s="4">
        <v>7</v>
      </c>
      <c r="H33" s="4">
        <v>6</v>
      </c>
      <c r="I33" s="4">
        <v>0</v>
      </c>
      <c r="J33" s="4">
        <v>1</v>
      </c>
      <c r="K33" s="4">
        <v>2</v>
      </c>
      <c r="L33" s="4">
        <v>5</v>
      </c>
      <c r="M33" s="4">
        <f t="shared" si="4"/>
        <v>24</v>
      </c>
      <c r="N33" s="5">
        <f t="shared" si="5"/>
        <v>122</v>
      </c>
      <c r="O33" s="5">
        <f t="shared" si="6"/>
        <v>2</v>
      </c>
      <c r="P33" s="6">
        <f t="shared" si="7"/>
        <v>0.4621212121212121</v>
      </c>
      <c r="Q33" s="20" t="s">
        <v>296</v>
      </c>
    </row>
    <row r="34" spans="1:17" ht="12.75">
      <c r="A34" s="14">
        <v>5</v>
      </c>
      <c r="B34" s="12" t="s">
        <v>163</v>
      </c>
      <c r="C34" s="14"/>
      <c r="D34" s="4" t="s">
        <v>7</v>
      </c>
      <c r="E34" s="4">
        <v>0</v>
      </c>
      <c r="F34" s="4">
        <v>0</v>
      </c>
      <c r="G34" s="4">
        <v>7</v>
      </c>
      <c r="H34" s="4">
        <v>10</v>
      </c>
      <c r="I34" s="4">
        <v>0</v>
      </c>
      <c r="J34" s="4">
        <v>1</v>
      </c>
      <c r="K34" s="4">
        <v>3</v>
      </c>
      <c r="L34" s="4">
        <v>3</v>
      </c>
      <c r="M34" s="4">
        <f t="shared" si="4"/>
        <v>24</v>
      </c>
      <c r="N34" s="5">
        <f t="shared" si="5"/>
        <v>111</v>
      </c>
      <c r="O34" s="5">
        <f t="shared" si="6"/>
        <v>0</v>
      </c>
      <c r="P34" s="6">
        <f t="shared" si="7"/>
        <v>0.42045454545454547</v>
      </c>
      <c r="Q34" s="20" t="s">
        <v>297</v>
      </c>
    </row>
    <row r="35" spans="1:17" ht="12.75">
      <c r="A35" s="14">
        <v>6</v>
      </c>
      <c r="B35" s="12" t="s">
        <v>280</v>
      </c>
      <c r="C35" s="14"/>
      <c r="D35" s="4" t="s">
        <v>7</v>
      </c>
      <c r="E35" s="4">
        <v>0</v>
      </c>
      <c r="F35" s="4">
        <v>1</v>
      </c>
      <c r="G35" s="4">
        <v>2</v>
      </c>
      <c r="H35" s="4">
        <v>12</v>
      </c>
      <c r="I35" s="4">
        <v>0</v>
      </c>
      <c r="J35" s="4">
        <v>1</v>
      </c>
      <c r="K35" s="4">
        <v>4</v>
      </c>
      <c r="L35" s="4">
        <v>4</v>
      </c>
      <c r="M35" s="4">
        <f t="shared" si="4"/>
        <v>24</v>
      </c>
      <c r="N35" s="5">
        <f t="shared" si="5"/>
        <v>92</v>
      </c>
      <c r="O35" s="5">
        <f t="shared" si="6"/>
        <v>0</v>
      </c>
      <c r="P35" s="6">
        <f t="shared" si="7"/>
        <v>0.3484848484848485</v>
      </c>
      <c r="Q35" s="20" t="s">
        <v>298</v>
      </c>
    </row>
    <row r="36" spans="1:17" ht="12.75">
      <c r="A36" s="14">
        <v>7</v>
      </c>
      <c r="B36" s="12" t="s">
        <v>233</v>
      </c>
      <c r="C36" s="14" t="s">
        <v>234</v>
      </c>
      <c r="D36" s="4" t="s">
        <v>7</v>
      </c>
      <c r="E36" s="4">
        <v>0</v>
      </c>
      <c r="F36" s="4">
        <v>1</v>
      </c>
      <c r="G36" s="4">
        <v>2</v>
      </c>
      <c r="H36" s="4">
        <v>8</v>
      </c>
      <c r="I36" s="4">
        <v>0</v>
      </c>
      <c r="J36" s="4">
        <v>4</v>
      </c>
      <c r="K36" s="4">
        <v>2</v>
      </c>
      <c r="L36" s="4">
        <v>7</v>
      </c>
      <c r="M36" s="4">
        <f t="shared" si="4"/>
        <v>24</v>
      </c>
      <c r="N36" s="5">
        <f t="shared" si="5"/>
        <v>76</v>
      </c>
      <c r="O36" s="5">
        <f t="shared" si="6"/>
        <v>0</v>
      </c>
      <c r="P36" s="6">
        <f t="shared" si="7"/>
        <v>0.2878787878787879</v>
      </c>
      <c r="Q36" s="20" t="s">
        <v>299</v>
      </c>
    </row>
    <row r="37" spans="1:17" ht="12.75">
      <c r="A37" s="4">
        <v>8</v>
      </c>
      <c r="B37" s="12" t="s">
        <v>219</v>
      </c>
      <c r="C37" s="4"/>
      <c r="D37" s="4" t="s">
        <v>7</v>
      </c>
      <c r="E37" s="4">
        <v>0</v>
      </c>
      <c r="F37" s="4">
        <v>0</v>
      </c>
      <c r="G37" s="4">
        <v>0</v>
      </c>
      <c r="H37" s="4">
        <v>8</v>
      </c>
      <c r="I37" s="4">
        <v>0</v>
      </c>
      <c r="J37" s="4">
        <v>0</v>
      </c>
      <c r="K37" s="4">
        <v>8</v>
      </c>
      <c r="L37" s="4">
        <v>8</v>
      </c>
      <c r="M37" s="4">
        <f t="shared" si="4"/>
        <v>24</v>
      </c>
      <c r="N37" s="5">
        <f t="shared" si="5"/>
        <v>48</v>
      </c>
      <c r="O37" s="5">
        <f t="shared" si="6"/>
        <v>0</v>
      </c>
      <c r="P37" s="6">
        <f t="shared" si="7"/>
        <v>0.18181818181818182</v>
      </c>
      <c r="Q37" s="20" t="s">
        <v>300</v>
      </c>
    </row>
    <row r="38" spans="1:17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2"/>
    </row>
    <row r="39" spans="1:17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2"/>
    </row>
    <row r="40" spans="1:17" ht="12.75">
      <c r="A40" s="4">
        <v>1</v>
      </c>
      <c r="B40" s="12" t="s">
        <v>237</v>
      </c>
      <c r="C40" s="16" t="s">
        <v>51</v>
      </c>
      <c r="D40" s="4" t="s">
        <v>228</v>
      </c>
      <c r="E40" s="4">
        <v>0</v>
      </c>
      <c r="F40" s="4">
        <v>2</v>
      </c>
      <c r="G40" s="4">
        <v>1</v>
      </c>
      <c r="H40" s="4">
        <v>9</v>
      </c>
      <c r="I40" s="4">
        <v>0</v>
      </c>
      <c r="J40" s="4">
        <v>1</v>
      </c>
      <c r="K40" s="4">
        <v>4</v>
      </c>
      <c r="L40" s="4">
        <v>7</v>
      </c>
      <c r="M40" s="4">
        <f>E40+F40+G40+H40+I40+J40+K40+L40</f>
        <v>24</v>
      </c>
      <c r="N40" s="5">
        <f>E40*11+F40*10+G40*8+H40*5+I40*4+J40*2+K40*1+L40*0</f>
        <v>79</v>
      </c>
      <c r="O40" s="5">
        <f>E40</f>
        <v>0</v>
      </c>
      <c r="P40" s="6">
        <f>N40/264</f>
        <v>0.29924242424242425</v>
      </c>
      <c r="Q40" s="19" t="s">
        <v>293</v>
      </c>
    </row>
    <row r="41" spans="1:17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2"/>
    </row>
    <row r="42" spans="1:17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2"/>
    </row>
    <row r="43" spans="1:17" ht="12.75">
      <c r="A43" s="14">
        <v>1</v>
      </c>
      <c r="B43" s="12" t="s">
        <v>301</v>
      </c>
      <c r="C43" s="16" t="s">
        <v>236</v>
      </c>
      <c r="D43" s="16" t="s">
        <v>217</v>
      </c>
      <c r="E43" s="4">
        <v>2</v>
      </c>
      <c r="F43" s="4">
        <v>4</v>
      </c>
      <c r="G43" s="4">
        <v>11</v>
      </c>
      <c r="H43" s="4">
        <v>6</v>
      </c>
      <c r="I43" s="4">
        <v>0</v>
      </c>
      <c r="J43" s="4">
        <v>1</v>
      </c>
      <c r="K43" s="4">
        <v>0</v>
      </c>
      <c r="L43" s="4">
        <v>0</v>
      </c>
      <c r="M43" s="4">
        <f>E43+F43+G43+H43+I43+J43+K43+L43</f>
        <v>24</v>
      </c>
      <c r="N43" s="5">
        <f>E43*11+F43*10+G43*8+H43*5+I43*4+J43*2+K43*1+L43*0</f>
        <v>182</v>
      </c>
      <c r="O43" s="5">
        <f>E43</f>
        <v>2</v>
      </c>
      <c r="P43" s="6">
        <f>N43/264</f>
        <v>0.6893939393939394</v>
      </c>
      <c r="Q43" s="19" t="s">
        <v>293</v>
      </c>
    </row>
    <row r="44" spans="1:17" ht="12.75">
      <c r="A44" s="4">
        <v>2</v>
      </c>
      <c r="B44" s="12" t="s">
        <v>252</v>
      </c>
      <c r="C44" s="16" t="s">
        <v>37</v>
      </c>
      <c r="D44" s="16" t="s">
        <v>217</v>
      </c>
      <c r="E44" s="4">
        <v>1</v>
      </c>
      <c r="F44" s="4">
        <v>2</v>
      </c>
      <c r="G44" s="4">
        <v>6</v>
      </c>
      <c r="H44" s="4">
        <v>11</v>
      </c>
      <c r="I44" s="4">
        <v>0</v>
      </c>
      <c r="J44" s="4">
        <v>3</v>
      </c>
      <c r="K44" s="4">
        <v>1</v>
      </c>
      <c r="L44" s="4">
        <v>0</v>
      </c>
      <c r="M44" s="4">
        <f>E44+F44+G44+H44+I44+J44+K44+L44</f>
        <v>24</v>
      </c>
      <c r="N44" s="5">
        <f>E44*11+F44*10+G44*8+H44*5+I44*4+J44*2+K44*1+L44*0</f>
        <v>141</v>
      </c>
      <c r="O44" s="5">
        <f>E44</f>
        <v>1</v>
      </c>
      <c r="P44" s="6">
        <f>N44/264</f>
        <v>0.5340909090909091</v>
      </c>
      <c r="Q44" s="20" t="s">
        <v>294</v>
      </c>
    </row>
    <row r="45" spans="1:17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2"/>
    </row>
    <row r="46" spans="1:17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2"/>
    </row>
    <row r="47" spans="1:17" ht="12.75">
      <c r="A47" s="4">
        <v>1</v>
      </c>
      <c r="B47" s="12" t="s">
        <v>84</v>
      </c>
      <c r="C47" s="4"/>
      <c r="D47" s="4" t="s">
        <v>271</v>
      </c>
      <c r="E47" s="4">
        <v>0</v>
      </c>
      <c r="F47" s="4">
        <v>0</v>
      </c>
      <c r="G47" s="4">
        <v>3</v>
      </c>
      <c r="H47" s="4">
        <v>11</v>
      </c>
      <c r="I47" s="4">
        <v>0</v>
      </c>
      <c r="J47" s="4">
        <v>0</v>
      </c>
      <c r="K47" s="4">
        <v>5</v>
      </c>
      <c r="L47" s="4">
        <v>5</v>
      </c>
      <c r="M47" s="4">
        <f>E47+F47+G47+H47+I47+J47+K47+L47</f>
        <v>24</v>
      </c>
      <c r="N47" s="5">
        <f>E47*11+F47*10+G47*8+H47*5+I47*4+J47*2+K47*1+L47*0</f>
        <v>84</v>
      </c>
      <c r="O47" s="5">
        <f>E47</f>
        <v>0</v>
      </c>
      <c r="P47" s="6">
        <f>N47/264</f>
        <v>0.3181818181818182</v>
      </c>
      <c r="Q47" s="19" t="s">
        <v>293</v>
      </c>
    </row>
    <row r="48" spans="1:17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2"/>
    </row>
    <row r="49" spans="1:17" ht="12.75">
      <c r="A49" s="35"/>
      <c r="B49" s="37" t="s">
        <v>317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2"/>
    </row>
    <row r="50" spans="1:17" ht="12.75">
      <c r="A50" s="4">
        <v>1</v>
      </c>
      <c r="B50" s="12" t="s">
        <v>265</v>
      </c>
      <c r="C50" s="16" t="s">
        <v>103</v>
      </c>
      <c r="D50" s="4" t="s">
        <v>12</v>
      </c>
      <c r="E50" s="4">
        <v>4</v>
      </c>
      <c r="F50" s="4">
        <v>0</v>
      </c>
      <c r="G50" s="4">
        <v>13</v>
      </c>
      <c r="H50" s="4">
        <v>7</v>
      </c>
      <c r="I50" s="4">
        <v>0</v>
      </c>
      <c r="J50" s="4">
        <v>0</v>
      </c>
      <c r="K50" s="4">
        <v>0</v>
      </c>
      <c r="L50" s="4">
        <v>0</v>
      </c>
      <c r="M50" s="4">
        <f aca="true" t="shared" si="8" ref="M50:M63">E50+F50+G50+H50+I50+J50+K50+L50</f>
        <v>24</v>
      </c>
      <c r="N50" s="5">
        <f aca="true" t="shared" si="9" ref="N50:N63">E50*11+F50*10+G50*8+H50*5+I50*4+J50*2+K50*1+L50*0</f>
        <v>183</v>
      </c>
      <c r="O50" s="5">
        <f aca="true" t="shared" si="10" ref="O50:O63">E50</f>
        <v>4</v>
      </c>
      <c r="P50" s="6">
        <f aca="true" t="shared" si="11" ref="P50:P63">N50/264</f>
        <v>0.6931818181818182</v>
      </c>
      <c r="Q50" s="19" t="s">
        <v>293</v>
      </c>
    </row>
    <row r="51" spans="1:17" s="3" customFormat="1" ht="12.75">
      <c r="A51" s="4">
        <v>2</v>
      </c>
      <c r="B51" s="12" t="s">
        <v>55</v>
      </c>
      <c r="C51" s="4" t="s">
        <v>51</v>
      </c>
      <c r="D51" s="4" t="s">
        <v>12</v>
      </c>
      <c r="E51" s="4">
        <v>1</v>
      </c>
      <c r="F51" s="4">
        <v>6</v>
      </c>
      <c r="G51" s="4">
        <v>9</v>
      </c>
      <c r="H51" s="4">
        <v>7</v>
      </c>
      <c r="I51" s="4">
        <v>0</v>
      </c>
      <c r="J51" s="4">
        <v>1</v>
      </c>
      <c r="K51" s="4">
        <v>0</v>
      </c>
      <c r="L51" s="4">
        <v>0</v>
      </c>
      <c r="M51" s="4">
        <f t="shared" si="8"/>
        <v>24</v>
      </c>
      <c r="N51" s="5">
        <f t="shared" si="9"/>
        <v>180</v>
      </c>
      <c r="O51" s="5">
        <f t="shared" si="10"/>
        <v>1</v>
      </c>
      <c r="P51" s="6">
        <f t="shared" si="11"/>
        <v>0.6818181818181818</v>
      </c>
      <c r="Q51" s="19" t="s">
        <v>307</v>
      </c>
    </row>
    <row r="52" spans="1:17" ht="12.75">
      <c r="A52" s="4">
        <v>3</v>
      </c>
      <c r="B52" s="12" t="s">
        <v>302</v>
      </c>
      <c r="C52" s="16" t="s">
        <v>103</v>
      </c>
      <c r="D52" s="4" t="s">
        <v>12</v>
      </c>
      <c r="E52" s="4">
        <v>2</v>
      </c>
      <c r="F52" s="4">
        <v>5</v>
      </c>
      <c r="G52" s="4">
        <v>8</v>
      </c>
      <c r="H52" s="4">
        <v>8</v>
      </c>
      <c r="I52" s="4">
        <v>0</v>
      </c>
      <c r="J52" s="4">
        <v>1</v>
      </c>
      <c r="K52" s="4">
        <v>0</v>
      </c>
      <c r="L52" s="4">
        <v>0</v>
      </c>
      <c r="M52" s="4">
        <f t="shared" si="8"/>
        <v>24</v>
      </c>
      <c r="N52" s="5">
        <f t="shared" si="9"/>
        <v>178</v>
      </c>
      <c r="O52" s="5">
        <f t="shared" si="10"/>
        <v>2</v>
      </c>
      <c r="P52" s="6">
        <f t="shared" si="11"/>
        <v>0.6742424242424242</v>
      </c>
      <c r="Q52" s="19" t="s">
        <v>295</v>
      </c>
    </row>
    <row r="53" spans="1:17" ht="12.75">
      <c r="A53" s="4">
        <v>4</v>
      </c>
      <c r="B53" s="12" t="s">
        <v>49</v>
      </c>
      <c r="C53" s="16" t="s">
        <v>51</v>
      </c>
      <c r="D53" s="4" t="s">
        <v>12</v>
      </c>
      <c r="E53" s="4">
        <v>1</v>
      </c>
      <c r="F53" s="4">
        <v>3</v>
      </c>
      <c r="G53" s="4">
        <v>12</v>
      </c>
      <c r="H53" s="4">
        <v>7</v>
      </c>
      <c r="I53" s="4">
        <v>1</v>
      </c>
      <c r="J53" s="4">
        <v>0</v>
      </c>
      <c r="K53" s="4">
        <v>0</v>
      </c>
      <c r="L53" s="4">
        <v>0</v>
      </c>
      <c r="M53" s="4">
        <f t="shared" si="8"/>
        <v>24</v>
      </c>
      <c r="N53" s="5">
        <f t="shared" si="9"/>
        <v>176</v>
      </c>
      <c r="O53" s="5">
        <f t="shared" si="10"/>
        <v>1</v>
      </c>
      <c r="P53" s="6">
        <f t="shared" si="11"/>
        <v>0.6666666666666666</v>
      </c>
      <c r="Q53" s="19" t="s">
        <v>296</v>
      </c>
    </row>
    <row r="54" spans="1:17" ht="12.75">
      <c r="A54" s="4">
        <v>5</v>
      </c>
      <c r="B54" s="12" t="s">
        <v>115</v>
      </c>
      <c r="C54" s="7" t="s">
        <v>103</v>
      </c>
      <c r="D54" s="7" t="s">
        <v>12</v>
      </c>
      <c r="E54" s="4">
        <v>2</v>
      </c>
      <c r="F54" s="4">
        <v>4</v>
      </c>
      <c r="G54" s="4">
        <v>8</v>
      </c>
      <c r="H54" s="4">
        <v>9</v>
      </c>
      <c r="I54" s="4">
        <v>1</v>
      </c>
      <c r="J54" s="4">
        <v>0</v>
      </c>
      <c r="K54" s="4">
        <v>0</v>
      </c>
      <c r="L54" s="4">
        <v>0</v>
      </c>
      <c r="M54" s="4">
        <f t="shared" si="8"/>
        <v>24</v>
      </c>
      <c r="N54" s="5">
        <f t="shared" si="9"/>
        <v>175</v>
      </c>
      <c r="O54" s="5">
        <f t="shared" si="10"/>
        <v>2</v>
      </c>
      <c r="P54" s="6">
        <f t="shared" si="11"/>
        <v>0.6628787878787878</v>
      </c>
      <c r="Q54" s="19" t="s">
        <v>297</v>
      </c>
    </row>
    <row r="55" spans="1:17" ht="12.75">
      <c r="A55" s="4">
        <v>6</v>
      </c>
      <c r="B55" s="12" t="s">
        <v>303</v>
      </c>
      <c r="C55" s="4" t="s">
        <v>103</v>
      </c>
      <c r="D55" s="4" t="s">
        <v>12</v>
      </c>
      <c r="E55" s="4">
        <v>2</v>
      </c>
      <c r="F55" s="4">
        <v>5</v>
      </c>
      <c r="G55" s="4">
        <v>8</v>
      </c>
      <c r="H55" s="4">
        <v>6</v>
      </c>
      <c r="I55" s="4">
        <v>0</v>
      </c>
      <c r="J55" s="4">
        <v>1</v>
      </c>
      <c r="K55" s="4">
        <v>1</v>
      </c>
      <c r="L55" s="4">
        <v>1</v>
      </c>
      <c r="M55" s="4">
        <f t="shared" si="8"/>
        <v>24</v>
      </c>
      <c r="N55" s="5">
        <f t="shared" si="9"/>
        <v>169</v>
      </c>
      <c r="O55" s="5">
        <f t="shared" si="10"/>
        <v>2</v>
      </c>
      <c r="P55" s="6">
        <f t="shared" si="11"/>
        <v>0.6401515151515151</v>
      </c>
      <c r="Q55" s="19" t="s">
        <v>298</v>
      </c>
    </row>
    <row r="56" spans="1:17" ht="12.75">
      <c r="A56" s="14">
        <v>7</v>
      </c>
      <c r="B56" s="12" t="s">
        <v>213</v>
      </c>
      <c r="C56" s="17" t="s">
        <v>210</v>
      </c>
      <c r="D56" s="4" t="s">
        <v>12</v>
      </c>
      <c r="E56" s="4">
        <v>1</v>
      </c>
      <c r="F56" s="4">
        <v>4</v>
      </c>
      <c r="G56" s="4">
        <v>10</v>
      </c>
      <c r="H56" s="4">
        <v>5</v>
      </c>
      <c r="I56" s="4">
        <v>1</v>
      </c>
      <c r="J56" s="4">
        <v>2</v>
      </c>
      <c r="K56" s="4">
        <v>1</v>
      </c>
      <c r="L56" s="4">
        <v>0</v>
      </c>
      <c r="M56" s="4">
        <f t="shared" si="8"/>
        <v>24</v>
      </c>
      <c r="N56" s="5">
        <f t="shared" si="9"/>
        <v>165</v>
      </c>
      <c r="O56" s="5">
        <f t="shared" si="10"/>
        <v>1</v>
      </c>
      <c r="P56" s="6">
        <f t="shared" si="11"/>
        <v>0.625</v>
      </c>
      <c r="Q56" s="19" t="s">
        <v>299</v>
      </c>
    </row>
    <row r="57" spans="1:17" ht="12.75">
      <c r="A57" s="4">
        <v>8</v>
      </c>
      <c r="B57" s="12" t="s">
        <v>205</v>
      </c>
      <c r="C57" s="16" t="s">
        <v>87</v>
      </c>
      <c r="D57" s="4" t="s">
        <v>12</v>
      </c>
      <c r="E57" s="4">
        <v>0</v>
      </c>
      <c r="F57" s="4">
        <v>4</v>
      </c>
      <c r="G57" s="4">
        <v>10</v>
      </c>
      <c r="H57" s="4">
        <v>6</v>
      </c>
      <c r="I57" s="4">
        <v>1</v>
      </c>
      <c r="J57" s="4">
        <v>1</v>
      </c>
      <c r="K57" s="4">
        <v>2</v>
      </c>
      <c r="L57" s="4">
        <v>0</v>
      </c>
      <c r="M57" s="4">
        <f t="shared" si="8"/>
        <v>24</v>
      </c>
      <c r="N57" s="5">
        <f t="shared" si="9"/>
        <v>158</v>
      </c>
      <c r="O57" s="5">
        <f t="shared" si="10"/>
        <v>0</v>
      </c>
      <c r="P57" s="6">
        <f t="shared" si="11"/>
        <v>0.5984848484848485</v>
      </c>
      <c r="Q57" s="19" t="s">
        <v>300</v>
      </c>
    </row>
    <row r="58" spans="1:17" ht="12.75">
      <c r="A58" s="4">
        <v>9</v>
      </c>
      <c r="B58" s="12" t="s">
        <v>304</v>
      </c>
      <c r="C58" s="16" t="s">
        <v>220</v>
      </c>
      <c r="D58" s="4" t="s">
        <v>12</v>
      </c>
      <c r="E58" s="4">
        <v>3</v>
      </c>
      <c r="F58" s="4">
        <v>0</v>
      </c>
      <c r="G58" s="4">
        <v>8</v>
      </c>
      <c r="H58" s="4">
        <v>9</v>
      </c>
      <c r="I58" s="4">
        <v>1</v>
      </c>
      <c r="J58" s="4">
        <v>1</v>
      </c>
      <c r="K58" s="4">
        <v>1</v>
      </c>
      <c r="L58" s="4">
        <v>1</v>
      </c>
      <c r="M58" s="4">
        <f t="shared" si="8"/>
        <v>24</v>
      </c>
      <c r="N58" s="5">
        <f t="shared" si="9"/>
        <v>149</v>
      </c>
      <c r="O58" s="5">
        <f t="shared" si="10"/>
        <v>3</v>
      </c>
      <c r="P58" s="6">
        <f t="shared" si="11"/>
        <v>0.5643939393939394</v>
      </c>
      <c r="Q58" s="19" t="s">
        <v>308</v>
      </c>
    </row>
    <row r="59" spans="1:17" ht="12.75">
      <c r="A59" s="14">
        <v>10</v>
      </c>
      <c r="B59" s="12" t="s">
        <v>305</v>
      </c>
      <c r="C59" s="16"/>
      <c r="D59" s="4" t="s">
        <v>12</v>
      </c>
      <c r="E59" s="4">
        <v>2</v>
      </c>
      <c r="F59" s="4">
        <v>2</v>
      </c>
      <c r="G59" s="4">
        <v>6</v>
      </c>
      <c r="H59" s="4">
        <v>10</v>
      </c>
      <c r="I59" s="4">
        <v>0</v>
      </c>
      <c r="J59" s="4">
        <v>0</v>
      </c>
      <c r="K59" s="4">
        <v>2</v>
      </c>
      <c r="L59" s="4">
        <v>2</v>
      </c>
      <c r="M59" s="4">
        <f t="shared" si="8"/>
        <v>24</v>
      </c>
      <c r="N59" s="5">
        <f t="shared" si="9"/>
        <v>142</v>
      </c>
      <c r="O59" s="5">
        <f t="shared" si="10"/>
        <v>2</v>
      </c>
      <c r="P59" s="6">
        <f t="shared" si="11"/>
        <v>0.5378787878787878</v>
      </c>
      <c r="Q59" s="19" t="s">
        <v>309</v>
      </c>
    </row>
    <row r="60" spans="1:17" ht="12.75">
      <c r="A60" s="4">
        <v>11</v>
      </c>
      <c r="B60" s="12" t="s">
        <v>229</v>
      </c>
      <c r="C60" s="4"/>
      <c r="D60" s="4" t="s">
        <v>12</v>
      </c>
      <c r="E60" s="4">
        <v>2</v>
      </c>
      <c r="F60" s="4">
        <v>3</v>
      </c>
      <c r="G60" s="4">
        <v>1</v>
      </c>
      <c r="H60" s="4">
        <v>14</v>
      </c>
      <c r="I60" s="4">
        <v>0</v>
      </c>
      <c r="J60" s="4">
        <v>0</v>
      </c>
      <c r="K60" s="4">
        <v>2</v>
      </c>
      <c r="L60" s="4">
        <v>2</v>
      </c>
      <c r="M60" s="4">
        <f t="shared" si="8"/>
        <v>24</v>
      </c>
      <c r="N60" s="5">
        <f t="shared" si="9"/>
        <v>132</v>
      </c>
      <c r="O60" s="5">
        <f t="shared" si="10"/>
        <v>2</v>
      </c>
      <c r="P60" s="6">
        <f t="shared" si="11"/>
        <v>0.5</v>
      </c>
      <c r="Q60" s="19" t="s">
        <v>310</v>
      </c>
    </row>
    <row r="61" spans="1:17" ht="12.75">
      <c r="A61" s="4">
        <v>12</v>
      </c>
      <c r="B61" s="12" t="s">
        <v>41</v>
      </c>
      <c r="C61" s="4" t="s">
        <v>43</v>
      </c>
      <c r="D61" s="4" t="s">
        <v>12</v>
      </c>
      <c r="E61" s="4">
        <v>1</v>
      </c>
      <c r="F61" s="4">
        <v>1</v>
      </c>
      <c r="G61" s="4">
        <v>1</v>
      </c>
      <c r="H61" s="4">
        <v>10</v>
      </c>
      <c r="I61" s="4">
        <v>0</v>
      </c>
      <c r="J61" s="4">
        <v>0</v>
      </c>
      <c r="K61" s="4">
        <v>6</v>
      </c>
      <c r="L61" s="4">
        <v>5</v>
      </c>
      <c r="M61" s="4">
        <f t="shared" si="8"/>
        <v>24</v>
      </c>
      <c r="N61" s="5">
        <f t="shared" si="9"/>
        <v>85</v>
      </c>
      <c r="O61" s="5">
        <f t="shared" si="10"/>
        <v>1</v>
      </c>
      <c r="P61" s="6">
        <f t="shared" si="11"/>
        <v>0.32196969696969696</v>
      </c>
      <c r="Q61" s="19" t="s">
        <v>310</v>
      </c>
    </row>
    <row r="62" spans="1:17" ht="12.75">
      <c r="A62" s="4">
        <v>13</v>
      </c>
      <c r="B62" s="12" t="s">
        <v>194</v>
      </c>
      <c r="C62" s="7" t="s">
        <v>48</v>
      </c>
      <c r="D62" s="4" t="s">
        <v>12</v>
      </c>
      <c r="E62" s="4">
        <v>0</v>
      </c>
      <c r="F62" s="4">
        <v>0</v>
      </c>
      <c r="G62" s="4">
        <v>1</v>
      </c>
      <c r="H62" s="4">
        <v>9</v>
      </c>
      <c r="I62" s="4">
        <v>1</v>
      </c>
      <c r="J62" s="4">
        <v>6</v>
      </c>
      <c r="K62" s="4">
        <v>0</v>
      </c>
      <c r="L62" s="4">
        <v>7</v>
      </c>
      <c r="M62" s="4">
        <f t="shared" si="8"/>
        <v>24</v>
      </c>
      <c r="N62" s="5">
        <f t="shared" si="9"/>
        <v>69</v>
      </c>
      <c r="O62" s="5">
        <f t="shared" si="10"/>
        <v>0</v>
      </c>
      <c r="P62" s="6">
        <f t="shared" si="11"/>
        <v>0.26136363636363635</v>
      </c>
      <c r="Q62" s="19" t="s">
        <v>310</v>
      </c>
    </row>
    <row r="63" spans="1:17" ht="12.75">
      <c r="A63" s="14">
        <v>14</v>
      </c>
      <c r="B63" s="12" t="s">
        <v>306</v>
      </c>
      <c r="C63" s="17"/>
      <c r="D63" s="4" t="s">
        <v>12</v>
      </c>
      <c r="E63" s="4">
        <v>0</v>
      </c>
      <c r="F63" s="4">
        <v>0</v>
      </c>
      <c r="G63" s="4">
        <v>4</v>
      </c>
      <c r="H63" s="4"/>
      <c r="I63" s="4">
        <v>1</v>
      </c>
      <c r="J63" s="4">
        <v>1</v>
      </c>
      <c r="K63" s="4">
        <v>0</v>
      </c>
      <c r="L63" s="4">
        <v>10</v>
      </c>
      <c r="M63" s="4">
        <f t="shared" si="8"/>
        <v>16</v>
      </c>
      <c r="N63" s="5">
        <f t="shared" si="9"/>
        <v>38</v>
      </c>
      <c r="O63" s="5">
        <f t="shared" si="10"/>
        <v>0</v>
      </c>
      <c r="P63" s="6">
        <f t="shared" si="11"/>
        <v>0.14393939393939395</v>
      </c>
      <c r="Q63" s="19" t="s">
        <v>310</v>
      </c>
    </row>
    <row r="64" spans="1:17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2"/>
    </row>
    <row r="65" spans="1:17" ht="13.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2"/>
    </row>
    <row r="66" spans="1:17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2"/>
    </row>
    <row r="67" spans="1:17" ht="12.75">
      <c r="A67" s="4">
        <v>1</v>
      </c>
      <c r="B67" s="7" t="s">
        <v>198</v>
      </c>
      <c r="C67" s="4" t="s">
        <v>281</v>
      </c>
      <c r="D67" s="4" t="s">
        <v>13</v>
      </c>
      <c r="E67" s="4">
        <v>0</v>
      </c>
      <c r="F67" s="4">
        <v>2</v>
      </c>
      <c r="G67" s="4">
        <v>4</v>
      </c>
      <c r="H67" s="4">
        <v>10</v>
      </c>
      <c r="I67" s="4">
        <v>0</v>
      </c>
      <c r="J67" s="4">
        <v>1</v>
      </c>
      <c r="K67" s="4">
        <v>5</v>
      </c>
      <c r="L67" s="4">
        <v>2</v>
      </c>
      <c r="M67" s="4">
        <f>E67+F67+G67+H67+I67+J67+K67+L67</f>
        <v>24</v>
      </c>
      <c r="N67" s="5">
        <f>E67*11+F67*10+G67*8+H67*5+I67*4+J67*2+K67*1+L67*0</f>
        <v>109</v>
      </c>
      <c r="O67" s="5">
        <f>E67</f>
        <v>0</v>
      </c>
      <c r="P67" s="6">
        <f>N67/264</f>
        <v>0.4128787878787879</v>
      </c>
      <c r="Q67" s="21" t="s">
        <v>293</v>
      </c>
    </row>
    <row r="68" spans="1:17" ht="12.75">
      <c r="A68" s="14">
        <v>2</v>
      </c>
      <c r="B68" s="17" t="s">
        <v>218</v>
      </c>
      <c r="C68" s="4"/>
      <c r="D68" s="4" t="s">
        <v>13</v>
      </c>
      <c r="E68" s="4">
        <v>0</v>
      </c>
      <c r="F68" s="4">
        <v>2</v>
      </c>
      <c r="G68" s="4">
        <v>2</v>
      </c>
      <c r="H68" s="4">
        <v>11</v>
      </c>
      <c r="I68" s="4">
        <v>0</v>
      </c>
      <c r="J68" s="4">
        <v>1</v>
      </c>
      <c r="K68" s="4">
        <v>1</v>
      </c>
      <c r="L68" s="4">
        <v>7</v>
      </c>
      <c r="M68" s="4">
        <f>E68+F68+G68+H68+I68+J68+K68+L68</f>
        <v>24</v>
      </c>
      <c r="N68" s="5">
        <f>E68*11+F68*10+G68*8+H68*5+I68*4+J68*2+K68*1+L68*0</f>
        <v>94</v>
      </c>
      <c r="O68" s="5">
        <f>E68</f>
        <v>0</v>
      </c>
      <c r="P68" s="6">
        <f>N68/264</f>
        <v>0.3560606060606061</v>
      </c>
      <c r="Q68" s="21" t="s">
        <v>307</v>
      </c>
    </row>
    <row r="69" spans="1:17" ht="12.75">
      <c r="A69" s="4">
        <v>3</v>
      </c>
      <c r="B69" s="16" t="s">
        <v>204</v>
      </c>
      <c r="C69" s="4" t="s">
        <v>48</v>
      </c>
      <c r="D69" s="4" t="s">
        <v>13</v>
      </c>
      <c r="E69" s="4">
        <v>0</v>
      </c>
      <c r="F69" s="4">
        <v>0</v>
      </c>
      <c r="G69" s="4">
        <v>3</v>
      </c>
      <c r="H69" s="4">
        <v>6</v>
      </c>
      <c r="I69" s="4">
        <v>0</v>
      </c>
      <c r="J69" s="4">
        <v>2</v>
      </c>
      <c r="K69" s="4">
        <v>3</v>
      </c>
      <c r="L69" s="4">
        <v>10</v>
      </c>
      <c r="M69" s="4">
        <f>E69+F69+G69+H69+I69+J69+K69+L69</f>
        <v>24</v>
      </c>
      <c r="N69" s="5">
        <f>E69*11+F69*10+G69*8+H69*5+I69*4+J69*2+K69*1+L69*0</f>
        <v>61</v>
      </c>
      <c r="O69" s="5">
        <f>E69</f>
        <v>0</v>
      </c>
      <c r="P69" s="6">
        <f>N69/264</f>
        <v>0.23106060606060605</v>
      </c>
      <c r="Q69" s="21" t="s">
        <v>295</v>
      </c>
    </row>
    <row r="70" spans="1:17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2"/>
    </row>
    <row r="71" spans="1:17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2"/>
    </row>
    <row r="72" spans="1:17" ht="12.75">
      <c r="A72" s="14">
        <v>1</v>
      </c>
      <c r="B72" s="17" t="s">
        <v>275</v>
      </c>
      <c r="C72" s="4" t="s">
        <v>315</v>
      </c>
      <c r="D72" s="16" t="s">
        <v>276</v>
      </c>
      <c r="E72" s="4">
        <v>2</v>
      </c>
      <c r="F72" s="4">
        <v>3</v>
      </c>
      <c r="G72" s="4">
        <v>6</v>
      </c>
      <c r="H72" s="4">
        <v>11</v>
      </c>
      <c r="I72" s="4">
        <v>1</v>
      </c>
      <c r="J72" s="4">
        <v>0</v>
      </c>
      <c r="K72" s="4">
        <v>0</v>
      </c>
      <c r="L72" s="4">
        <v>1</v>
      </c>
      <c r="M72" s="4">
        <f>E72+F72+G72+H72+I72+J72+K72+L72</f>
        <v>24</v>
      </c>
      <c r="N72" s="5">
        <f>E72*11+F72*10+G72*8+H72*5+I72*4+J72*2+K72*1+L72*0</f>
        <v>159</v>
      </c>
      <c r="O72" s="5">
        <f>E72</f>
        <v>2</v>
      </c>
      <c r="P72" s="6">
        <f>N72/264</f>
        <v>0.6022727272727273</v>
      </c>
      <c r="Q72" s="21" t="s">
        <v>293</v>
      </c>
    </row>
    <row r="73" spans="1:17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2"/>
    </row>
    <row r="74" spans="1:17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2"/>
    </row>
    <row r="75" spans="1:17" ht="12.75">
      <c r="A75" s="4">
        <v>1</v>
      </c>
      <c r="B75" s="12" t="s">
        <v>102</v>
      </c>
      <c r="C75" s="4" t="s">
        <v>48</v>
      </c>
      <c r="D75" s="4" t="s">
        <v>285</v>
      </c>
      <c r="E75" s="4">
        <v>0</v>
      </c>
      <c r="F75" s="4">
        <v>1</v>
      </c>
      <c r="G75" s="4">
        <v>4</v>
      </c>
      <c r="H75" s="4">
        <v>12</v>
      </c>
      <c r="I75" s="4">
        <v>0</v>
      </c>
      <c r="J75" s="4">
        <v>2</v>
      </c>
      <c r="K75" s="4">
        <v>2</v>
      </c>
      <c r="L75" s="4">
        <v>3</v>
      </c>
      <c r="M75" s="4">
        <f>E75+F75+G75+H75+I75+J75+K75+L75</f>
        <v>24</v>
      </c>
      <c r="N75" s="5">
        <f>E75*11+F75*10+G75*8+H75*5+I75*4+J75*2+K75*1+L75*0</f>
        <v>108</v>
      </c>
      <c r="O75" s="5">
        <f>E75</f>
        <v>0</v>
      </c>
      <c r="P75" s="6">
        <f>N75/264</f>
        <v>0.4090909090909091</v>
      </c>
      <c r="Q75" s="21" t="s">
        <v>293</v>
      </c>
    </row>
    <row r="76" spans="1:17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2"/>
    </row>
    <row r="77" spans="1:17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2"/>
    </row>
    <row r="78" spans="1:17" ht="12.75">
      <c r="A78" s="4">
        <v>1</v>
      </c>
      <c r="B78" s="12" t="s">
        <v>279</v>
      </c>
      <c r="C78" s="4" t="s">
        <v>48</v>
      </c>
      <c r="D78" s="16" t="s">
        <v>311</v>
      </c>
      <c r="E78" s="4">
        <v>0</v>
      </c>
      <c r="F78" s="4">
        <v>1</v>
      </c>
      <c r="G78" s="4">
        <v>4</v>
      </c>
      <c r="H78" s="4">
        <v>11</v>
      </c>
      <c r="I78" s="4">
        <v>0</v>
      </c>
      <c r="J78" s="4">
        <v>3</v>
      </c>
      <c r="K78" s="4">
        <v>1</v>
      </c>
      <c r="L78" s="4">
        <v>4</v>
      </c>
      <c r="M78" s="4">
        <f>E78+F78+G78+H78+I78+J78+K78+L78</f>
        <v>24</v>
      </c>
      <c r="N78" s="5">
        <f>E78*11+F78*10+G78*8+H78*5+I78*4+J78*2+K78*1+L78*0</f>
        <v>104</v>
      </c>
      <c r="O78" s="5">
        <f>E78</f>
        <v>0</v>
      </c>
      <c r="P78" s="6">
        <f>N78/264</f>
        <v>0.3939393939393939</v>
      </c>
      <c r="Q78" s="19" t="s">
        <v>293</v>
      </c>
    </row>
    <row r="79" spans="1:17" ht="12.75">
      <c r="A79" s="4">
        <v>2</v>
      </c>
      <c r="B79" s="12" t="s">
        <v>39</v>
      </c>
      <c r="C79" s="4" t="s">
        <v>48</v>
      </c>
      <c r="D79" s="16" t="s">
        <v>311</v>
      </c>
      <c r="E79" s="4">
        <v>1</v>
      </c>
      <c r="F79" s="4">
        <v>1</v>
      </c>
      <c r="G79" s="4">
        <v>1</v>
      </c>
      <c r="H79" s="4">
        <v>11</v>
      </c>
      <c r="I79" s="4">
        <v>1</v>
      </c>
      <c r="J79" s="4">
        <v>0</v>
      </c>
      <c r="K79" s="4">
        <v>4</v>
      </c>
      <c r="L79" s="4">
        <v>5</v>
      </c>
      <c r="M79" s="4">
        <f>E79+F79+G79+H79+I79+J79+K79+L79</f>
        <v>24</v>
      </c>
      <c r="N79" s="5">
        <f>E79*11+F79*10+G79*8+H79*5+I79*4+J79*2+K79*1+L79*0</f>
        <v>92</v>
      </c>
      <c r="O79" s="5">
        <f>E79</f>
        <v>1</v>
      </c>
      <c r="P79" s="6">
        <f>N79/264</f>
        <v>0.3484848484848485</v>
      </c>
      <c r="Q79" s="19" t="s">
        <v>307</v>
      </c>
    </row>
    <row r="80" spans="1:17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2"/>
    </row>
    <row r="81" spans="1:17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2"/>
    </row>
    <row r="82" spans="1:17" ht="12.75">
      <c r="A82" s="4">
        <v>1</v>
      </c>
      <c r="B82" s="12" t="s">
        <v>245</v>
      </c>
      <c r="C82" s="4" t="s">
        <v>48</v>
      </c>
      <c r="D82" s="4" t="s">
        <v>286</v>
      </c>
      <c r="E82" s="4">
        <v>0</v>
      </c>
      <c r="F82" s="4">
        <v>0</v>
      </c>
      <c r="G82" s="4">
        <v>4</v>
      </c>
      <c r="H82" s="4">
        <v>8</v>
      </c>
      <c r="I82" s="4">
        <v>1</v>
      </c>
      <c r="J82" s="4">
        <v>0</v>
      </c>
      <c r="K82" s="4">
        <v>4</v>
      </c>
      <c r="L82" s="4">
        <v>7</v>
      </c>
      <c r="M82" s="4">
        <f>E82+F82+G82+H82+I82+J82+K82+L82</f>
        <v>24</v>
      </c>
      <c r="N82" s="5">
        <f>E82*11+F82*10+G82*8+H82*5+I82*4+J82*2+K82*1+L82*0</f>
        <v>80</v>
      </c>
      <c r="O82" s="5">
        <f>E82</f>
        <v>0</v>
      </c>
      <c r="P82" s="6">
        <f>N82/264</f>
        <v>0.30303030303030304</v>
      </c>
      <c r="Q82" s="19" t="s">
        <v>293</v>
      </c>
    </row>
    <row r="83" spans="1:17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2"/>
    </row>
    <row r="84" spans="1:17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2"/>
    </row>
    <row r="85" spans="1:17" ht="12.75">
      <c r="A85" s="4">
        <v>1</v>
      </c>
      <c r="B85" s="12" t="s">
        <v>227</v>
      </c>
      <c r="C85" s="4"/>
      <c r="D85" s="16" t="s">
        <v>272</v>
      </c>
      <c r="E85" s="4">
        <v>4</v>
      </c>
      <c r="F85" s="4">
        <v>5</v>
      </c>
      <c r="G85" s="4">
        <v>8</v>
      </c>
      <c r="H85" s="4">
        <v>7</v>
      </c>
      <c r="I85" s="4">
        <v>0</v>
      </c>
      <c r="J85" s="4">
        <v>0</v>
      </c>
      <c r="K85" s="4">
        <v>0</v>
      </c>
      <c r="L85" s="4">
        <v>0</v>
      </c>
      <c r="M85" s="4">
        <f>E85+F85+G85+H85+I85+J85+K85+L85</f>
        <v>24</v>
      </c>
      <c r="N85" s="5">
        <f>E85*11+F85*10+G85*8+H85*5+I85*4+J85*2+K85*1+L85*0</f>
        <v>193</v>
      </c>
      <c r="O85" s="5">
        <f>E85</f>
        <v>4</v>
      </c>
      <c r="P85" s="6">
        <f>N85/264</f>
        <v>0.7310606060606061</v>
      </c>
      <c r="Q85" s="19" t="s">
        <v>293</v>
      </c>
    </row>
    <row r="86" spans="1:17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2"/>
    </row>
    <row r="87" spans="1:17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2"/>
    </row>
    <row r="88" spans="1:17" ht="12.75">
      <c r="A88" s="4">
        <v>1</v>
      </c>
      <c r="B88" s="12" t="s">
        <v>170</v>
      </c>
      <c r="C88" s="7" t="s">
        <v>48</v>
      </c>
      <c r="D88" s="7" t="s">
        <v>196</v>
      </c>
      <c r="E88" s="4">
        <v>1</v>
      </c>
      <c r="F88" s="4">
        <v>0</v>
      </c>
      <c r="G88" s="4">
        <v>8</v>
      </c>
      <c r="H88" s="4">
        <v>8</v>
      </c>
      <c r="I88" s="4">
        <v>3</v>
      </c>
      <c r="J88" s="4">
        <v>2</v>
      </c>
      <c r="K88" s="4">
        <v>0</v>
      </c>
      <c r="L88" s="4">
        <v>2</v>
      </c>
      <c r="M88" s="4">
        <f>E88+F88+G88+H88+I88+J88+K88+L88</f>
        <v>24</v>
      </c>
      <c r="N88" s="5">
        <f>E88*11+F88*10+G88*8+H88*5+I88*4+J88*2+K88*1+L88*0</f>
        <v>131</v>
      </c>
      <c r="O88" s="5">
        <f>E88</f>
        <v>1</v>
      </c>
      <c r="P88" s="6">
        <f>N88/264</f>
        <v>0.4962121212121212</v>
      </c>
      <c r="Q88" s="19" t="s">
        <v>293</v>
      </c>
    </row>
    <row r="89" spans="1:17" ht="12.75">
      <c r="A89" s="4">
        <v>2</v>
      </c>
      <c r="B89" s="12" t="s">
        <v>78</v>
      </c>
      <c r="C89" s="4"/>
      <c r="D89" s="7" t="s">
        <v>196</v>
      </c>
      <c r="E89" s="4">
        <v>0</v>
      </c>
      <c r="F89" s="4">
        <v>0</v>
      </c>
      <c r="G89" s="4">
        <v>6</v>
      </c>
      <c r="H89" s="4">
        <v>11</v>
      </c>
      <c r="I89" s="4">
        <v>0</v>
      </c>
      <c r="J89" s="4">
        <v>0</v>
      </c>
      <c r="K89" s="4">
        <v>5</v>
      </c>
      <c r="L89" s="4">
        <v>2</v>
      </c>
      <c r="M89" s="4">
        <f>E89+F89+G89+H89+I89+J89+K89+L89</f>
        <v>24</v>
      </c>
      <c r="N89" s="5">
        <f>E89*11+F89*10+G89*8+H89*5+I89*4+J89*2+K89*1+L89*0</f>
        <v>108</v>
      </c>
      <c r="O89" s="5">
        <f>E89</f>
        <v>0</v>
      </c>
      <c r="P89" s="6">
        <f>N89/264</f>
        <v>0.4090909090909091</v>
      </c>
      <c r="Q89" s="19" t="s">
        <v>307</v>
      </c>
    </row>
    <row r="90" spans="1:17" ht="12.75">
      <c r="A90" s="4">
        <v>3</v>
      </c>
      <c r="B90" s="12" t="s">
        <v>195</v>
      </c>
      <c r="C90" s="7" t="s">
        <v>48</v>
      </c>
      <c r="D90" s="7" t="s">
        <v>196</v>
      </c>
      <c r="E90" s="4">
        <v>0</v>
      </c>
      <c r="F90" s="4">
        <v>0</v>
      </c>
      <c r="G90" s="4">
        <v>1</v>
      </c>
      <c r="H90" s="4">
        <v>11</v>
      </c>
      <c r="I90" s="4">
        <v>2</v>
      </c>
      <c r="J90" s="4">
        <v>6</v>
      </c>
      <c r="K90" s="4">
        <v>0</v>
      </c>
      <c r="L90" s="4">
        <v>4</v>
      </c>
      <c r="M90" s="4">
        <f>E90+F90+G90+H90+I90+J90+K90+L90</f>
        <v>24</v>
      </c>
      <c r="N90" s="5">
        <f>E90*11+F90*10+G90*8+H90*5+I90*4+J90*2+K90*1+L90*0</f>
        <v>83</v>
      </c>
      <c r="O90" s="5">
        <f>E90</f>
        <v>0</v>
      </c>
      <c r="P90" s="6">
        <f>N90/264</f>
        <v>0.3143939393939394</v>
      </c>
      <c r="Q90" s="19" t="s">
        <v>295</v>
      </c>
    </row>
    <row r="91" spans="1:17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2"/>
    </row>
    <row r="92" spans="1:17" ht="12.75">
      <c r="A92" s="35"/>
      <c r="B92" s="37" t="s">
        <v>318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2"/>
    </row>
    <row r="93" spans="1:17" ht="12.75">
      <c r="A93" s="14">
        <v>1</v>
      </c>
      <c r="B93" s="12" t="s">
        <v>231</v>
      </c>
      <c r="C93" s="15" t="s">
        <v>232</v>
      </c>
      <c r="D93" s="4" t="s">
        <v>14</v>
      </c>
      <c r="E93" s="4">
        <v>6</v>
      </c>
      <c r="F93" s="4">
        <v>10</v>
      </c>
      <c r="G93" s="4">
        <v>8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f aca="true" t="shared" si="12" ref="M93:M112">E93+F93+G93+H93+I93+J93+K93+L93</f>
        <v>24</v>
      </c>
      <c r="N93" s="5">
        <f aca="true" t="shared" si="13" ref="N93:N112">E93*11+F93*10+G93*8+H93*5+I93*4+J93*2+K93*1+L93*0</f>
        <v>230</v>
      </c>
      <c r="O93" s="5">
        <f aca="true" t="shared" si="14" ref="O93:O112">E93</f>
        <v>6</v>
      </c>
      <c r="P93" s="6">
        <f aca="true" t="shared" si="15" ref="P93:P112">N93/264</f>
        <v>0.8712121212121212</v>
      </c>
      <c r="Q93" s="19" t="s">
        <v>293</v>
      </c>
    </row>
    <row r="94" spans="1:17" ht="12.75">
      <c r="A94" s="14">
        <v>2</v>
      </c>
      <c r="B94" s="12" t="s">
        <v>249</v>
      </c>
      <c r="C94" s="17" t="s">
        <v>250</v>
      </c>
      <c r="D94" s="4" t="s">
        <v>14</v>
      </c>
      <c r="E94" s="4">
        <v>5</v>
      </c>
      <c r="F94" s="4">
        <v>11</v>
      </c>
      <c r="G94" s="4">
        <v>8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f t="shared" si="12"/>
        <v>24</v>
      </c>
      <c r="N94" s="5">
        <f t="shared" si="13"/>
        <v>229</v>
      </c>
      <c r="O94" s="5">
        <f t="shared" si="14"/>
        <v>5</v>
      </c>
      <c r="P94" s="6">
        <f t="shared" si="15"/>
        <v>0.8674242424242424</v>
      </c>
      <c r="Q94" s="19" t="s">
        <v>307</v>
      </c>
    </row>
    <row r="95" spans="1:17" ht="12.75">
      <c r="A95" s="14">
        <v>3</v>
      </c>
      <c r="B95" s="12" t="s">
        <v>200</v>
      </c>
      <c r="C95" s="15" t="s">
        <v>201</v>
      </c>
      <c r="D95" s="4" t="s">
        <v>14</v>
      </c>
      <c r="E95" s="4">
        <v>10</v>
      </c>
      <c r="F95" s="4">
        <v>4</v>
      </c>
      <c r="G95" s="4">
        <v>7</v>
      </c>
      <c r="H95" s="4">
        <v>3</v>
      </c>
      <c r="I95" s="4">
        <v>0</v>
      </c>
      <c r="J95" s="4">
        <v>0</v>
      </c>
      <c r="K95" s="4">
        <v>0</v>
      </c>
      <c r="L95" s="4">
        <v>0</v>
      </c>
      <c r="M95" s="4">
        <f t="shared" si="12"/>
        <v>24</v>
      </c>
      <c r="N95" s="5">
        <f t="shared" si="13"/>
        <v>221</v>
      </c>
      <c r="O95" s="5">
        <f t="shared" si="14"/>
        <v>10</v>
      </c>
      <c r="P95" s="6">
        <f t="shared" si="15"/>
        <v>0.8371212121212122</v>
      </c>
      <c r="Q95" s="19" t="s">
        <v>295</v>
      </c>
    </row>
    <row r="96" spans="1:17" ht="12.75">
      <c r="A96" s="14">
        <v>4</v>
      </c>
      <c r="B96" s="12" t="s">
        <v>312</v>
      </c>
      <c r="C96" s="17" t="s">
        <v>241</v>
      </c>
      <c r="D96" s="4" t="s">
        <v>14</v>
      </c>
      <c r="E96" s="4">
        <v>9</v>
      </c>
      <c r="F96" s="4">
        <v>4</v>
      </c>
      <c r="G96" s="4">
        <v>9</v>
      </c>
      <c r="H96" s="4">
        <v>2</v>
      </c>
      <c r="I96" s="4">
        <v>0</v>
      </c>
      <c r="J96" s="4">
        <v>0</v>
      </c>
      <c r="K96" s="4">
        <v>0</v>
      </c>
      <c r="L96" s="4">
        <v>0</v>
      </c>
      <c r="M96" s="4">
        <f t="shared" si="12"/>
        <v>24</v>
      </c>
      <c r="N96" s="5">
        <f t="shared" si="13"/>
        <v>221</v>
      </c>
      <c r="O96" s="5">
        <f t="shared" si="14"/>
        <v>9</v>
      </c>
      <c r="P96" s="6">
        <f t="shared" si="15"/>
        <v>0.8371212121212122</v>
      </c>
      <c r="Q96" s="19" t="s">
        <v>296</v>
      </c>
    </row>
    <row r="97" spans="1:17" ht="12.75">
      <c r="A97" s="14">
        <v>5</v>
      </c>
      <c r="B97" s="12" t="s">
        <v>212</v>
      </c>
      <c r="C97" s="15" t="s">
        <v>52</v>
      </c>
      <c r="D97" s="4" t="s">
        <v>14</v>
      </c>
      <c r="E97" s="4">
        <v>4</v>
      </c>
      <c r="F97" s="4">
        <v>11</v>
      </c>
      <c r="G97" s="4">
        <v>7</v>
      </c>
      <c r="H97" s="4">
        <v>2</v>
      </c>
      <c r="I97" s="4">
        <v>0</v>
      </c>
      <c r="J97" s="4">
        <v>0</v>
      </c>
      <c r="K97" s="4">
        <v>0</v>
      </c>
      <c r="L97" s="4">
        <v>0</v>
      </c>
      <c r="M97" s="4">
        <f t="shared" si="12"/>
        <v>24</v>
      </c>
      <c r="N97" s="5">
        <f t="shared" si="13"/>
        <v>220</v>
      </c>
      <c r="O97" s="5">
        <f t="shared" si="14"/>
        <v>4</v>
      </c>
      <c r="P97" s="6">
        <f t="shared" si="15"/>
        <v>0.8333333333333334</v>
      </c>
      <c r="Q97" s="19" t="s">
        <v>297</v>
      </c>
    </row>
    <row r="98" spans="1:17" ht="12.75">
      <c r="A98" s="4">
        <v>6</v>
      </c>
      <c r="B98" s="12" t="s">
        <v>313</v>
      </c>
      <c r="C98" s="4" t="s">
        <v>48</v>
      </c>
      <c r="D98" s="4" t="s">
        <v>14</v>
      </c>
      <c r="E98" s="4">
        <v>4</v>
      </c>
      <c r="F98" s="4">
        <v>8</v>
      </c>
      <c r="G98" s="4">
        <v>12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f t="shared" si="12"/>
        <v>24</v>
      </c>
      <c r="N98" s="5">
        <f t="shared" si="13"/>
        <v>220</v>
      </c>
      <c r="O98" s="5">
        <f t="shared" si="14"/>
        <v>4</v>
      </c>
      <c r="P98" s="6">
        <f t="shared" si="15"/>
        <v>0.8333333333333334</v>
      </c>
      <c r="Q98" s="19" t="s">
        <v>298</v>
      </c>
    </row>
    <row r="99" spans="1:17" ht="12.75">
      <c r="A99" s="4">
        <v>7</v>
      </c>
      <c r="B99" s="12" t="s">
        <v>268</v>
      </c>
      <c r="C99" s="16" t="s">
        <v>48</v>
      </c>
      <c r="D99" s="4" t="s">
        <v>14</v>
      </c>
      <c r="E99" s="4">
        <v>3</v>
      </c>
      <c r="F99" s="4">
        <v>11</v>
      </c>
      <c r="G99" s="4">
        <v>9</v>
      </c>
      <c r="H99" s="4">
        <v>1</v>
      </c>
      <c r="I99" s="4">
        <v>0</v>
      </c>
      <c r="J99" s="4">
        <v>0</v>
      </c>
      <c r="K99" s="4">
        <v>0</v>
      </c>
      <c r="L99" s="4">
        <v>0</v>
      </c>
      <c r="M99" s="4">
        <f t="shared" si="12"/>
        <v>24</v>
      </c>
      <c r="N99" s="5">
        <f t="shared" si="13"/>
        <v>220</v>
      </c>
      <c r="O99" s="5">
        <f t="shared" si="14"/>
        <v>3</v>
      </c>
      <c r="P99" s="6">
        <f t="shared" si="15"/>
        <v>0.8333333333333334</v>
      </c>
      <c r="Q99" s="19" t="s">
        <v>299</v>
      </c>
    </row>
    <row r="100" spans="1:17" ht="12.75">
      <c r="A100" s="4">
        <v>8</v>
      </c>
      <c r="B100" s="12" t="s">
        <v>260</v>
      </c>
      <c r="C100" s="4" t="s">
        <v>35</v>
      </c>
      <c r="D100" s="4" t="s">
        <v>14</v>
      </c>
      <c r="E100" s="4">
        <v>5</v>
      </c>
      <c r="F100" s="4">
        <v>7</v>
      </c>
      <c r="G100" s="4">
        <v>9</v>
      </c>
      <c r="H100" s="4">
        <v>3</v>
      </c>
      <c r="I100" s="4">
        <v>0</v>
      </c>
      <c r="J100" s="4">
        <v>0</v>
      </c>
      <c r="K100" s="4">
        <v>0</v>
      </c>
      <c r="L100" s="4"/>
      <c r="M100" s="4">
        <f t="shared" si="12"/>
        <v>24</v>
      </c>
      <c r="N100" s="5">
        <f t="shared" si="13"/>
        <v>212</v>
      </c>
      <c r="O100" s="5">
        <f t="shared" si="14"/>
        <v>5</v>
      </c>
      <c r="P100" s="6">
        <f t="shared" si="15"/>
        <v>0.803030303030303</v>
      </c>
      <c r="Q100" s="19" t="s">
        <v>300</v>
      </c>
    </row>
    <row r="101" spans="1:17" ht="12.75">
      <c r="A101" s="14">
        <v>9</v>
      </c>
      <c r="B101" s="12" t="s">
        <v>247</v>
      </c>
      <c r="C101" s="17" t="s">
        <v>48</v>
      </c>
      <c r="D101" s="4" t="s">
        <v>14</v>
      </c>
      <c r="E101" s="4">
        <v>4</v>
      </c>
      <c r="F101" s="4">
        <v>8</v>
      </c>
      <c r="G101" s="4">
        <v>9</v>
      </c>
      <c r="H101" s="4">
        <v>3</v>
      </c>
      <c r="I101" s="4">
        <v>0</v>
      </c>
      <c r="J101" s="4">
        <v>0</v>
      </c>
      <c r="K101" s="4">
        <v>0</v>
      </c>
      <c r="L101" s="4">
        <v>0</v>
      </c>
      <c r="M101" s="4">
        <f t="shared" si="12"/>
        <v>24</v>
      </c>
      <c r="N101" s="5">
        <f t="shared" si="13"/>
        <v>211</v>
      </c>
      <c r="O101" s="5">
        <f t="shared" si="14"/>
        <v>4</v>
      </c>
      <c r="P101" s="6">
        <f t="shared" si="15"/>
        <v>0.7992424242424242</v>
      </c>
      <c r="Q101" s="19" t="s">
        <v>308</v>
      </c>
    </row>
    <row r="102" spans="1:17" ht="12.75">
      <c r="A102" s="14">
        <v>10</v>
      </c>
      <c r="B102" s="12" t="s">
        <v>207</v>
      </c>
      <c r="C102" s="15" t="s">
        <v>35</v>
      </c>
      <c r="D102" s="4" t="s">
        <v>14</v>
      </c>
      <c r="E102" s="4">
        <v>7</v>
      </c>
      <c r="F102" s="4">
        <v>3</v>
      </c>
      <c r="G102" s="4">
        <v>11</v>
      </c>
      <c r="H102" s="4">
        <v>3</v>
      </c>
      <c r="I102" s="4">
        <v>0</v>
      </c>
      <c r="J102" s="4">
        <v>0</v>
      </c>
      <c r="K102" s="4">
        <v>0</v>
      </c>
      <c r="L102" s="4">
        <v>0</v>
      </c>
      <c r="M102" s="4">
        <f t="shared" si="12"/>
        <v>24</v>
      </c>
      <c r="N102" s="5">
        <f t="shared" si="13"/>
        <v>210</v>
      </c>
      <c r="O102" s="5">
        <f t="shared" si="14"/>
        <v>7</v>
      </c>
      <c r="P102" s="6">
        <f t="shared" si="15"/>
        <v>0.7954545454545454</v>
      </c>
      <c r="Q102" s="19" t="s">
        <v>309</v>
      </c>
    </row>
    <row r="103" spans="1:17" ht="12.75">
      <c r="A103" s="4">
        <v>11</v>
      </c>
      <c r="B103" s="12" t="s">
        <v>267</v>
      </c>
      <c r="C103" s="16" t="s">
        <v>48</v>
      </c>
      <c r="D103" s="4" t="s">
        <v>14</v>
      </c>
      <c r="E103" s="4">
        <v>5</v>
      </c>
      <c r="F103" s="4">
        <v>8</v>
      </c>
      <c r="G103" s="4">
        <v>7</v>
      </c>
      <c r="H103" s="4">
        <v>3</v>
      </c>
      <c r="I103" s="4">
        <v>0</v>
      </c>
      <c r="J103" s="4">
        <v>0</v>
      </c>
      <c r="K103" s="4">
        <v>1</v>
      </c>
      <c r="L103" s="4">
        <v>0</v>
      </c>
      <c r="M103" s="4">
        <f t="shared" si="12"/>
        <v>24</v>
      </c>
      <c r="N103" s="5">
        <f t="shared" si="13"/>
        <v>207</v>
      </c>
      <c r="O103" s="5">
        <f t="shared" si="14"/>
        <v>5</v>
      </c>
      <c r="P103" s="6">
        <f t="shared" si="15"/>
        <v>0.7840909090909091</v>
      </c>
      <c r="Q103" s="19" t="s">
        <v>310</v>
      </c>
    </row>
    <row r="104" spans="1:17" ht="12.75">
      <c r="A104" s="14">
        <v>12</v>
      </c>
      <c r="B104" s="12" t="s">
        <v>239</v>
      </c>
      <c r="C104" s="17" t="s">
        <v>240</v>
      </c>
      <c r="D104" s="4" t="s">
        <v>14</v>
      </c>
      <c r="E104" s="4">
        <v>5</v>
      </c>
      <c r="F104" s="4">
        <v>6</v>
      </c>
      <c r="G104" s="4">
        <v>8</v>
      </c>
      <c r="H104" s="4">
        <v>5</v>
      </c>
      <c r="I104" s="4">
        <v>0</v>
      </c>
      <c r="J104" s="4">
        <v>0</v>
      </c>
      <c r="K104" s="4">
        <v>0</v>
      </c>
      <c r="L104" s="4">
        <v>0</v>
      </c>
      <c r="M104" s="4">
        <f t="shared" si="12"/>
        <v>24</v>
      </c>
      <c r="N104" s="5">
        <f t="shared" si="13"/>
        <v>204</v>
      </c>
      <c r="O104" s="5">
        <f t="shared" si="14"/>
        <v>5</v>
      </c>
      <c r="P104" s="6">
        <f t="shared" si="15"/>
        <v>0.7727272727272727</v>
      </c>
      <c r="Q104" s="19" t="s">
        <v>310</v>
      </c>
    </row>
    <row r="105" spans="1:17" ht="12.75">
      <c r="A105" s="14">
        <v>13</v>
      </c>
      <c r="B105" s="12" t="s">
        <v>243</v>
      </c>
      <c r="C105" s="17" t="s">
        <v>241</v>
      </c>
      <c r="D105" s="4" t="s">
        <v>14</v>
      </c>
      <c r="E105" s="4">
        <v>6</v>
      </c>
      <c r="F105" s="4">
        <v>4</v>
      </c>
      <c r="G105" s="4">
        <v>10</v>
      </c>
      <c r="H105" s="4">
        <v>3</v>
      </c>
      <c r="I105" s="4">
        <v>0</v>
      </c>
      <c r="J105" s="4">
        <v>0</v>
      </c>
      <c r="K105" s="4">
        <v>1</v>
      </c>
      <c r="L105" s="4">
        <v>0</v>
      </c>
      <c r="M105" s="4">
        <f t="shared" si="12"/>
        <v>24</v>
      </c>
      <c r="N105" s="5">
        <f t="shared" si="13"/>
        <v>202</v>
      </c>
      <c r="O105" s="5">
        <f t="shared" si="14"/>
        <v>6</v>
      </c>
      <c r="P105" s="6">
        <f t="shared" si="15"/>
        <v>0.7651515151515151</v>
      </c>
      <c r="Q105" s="19" t="s">
        <v>310</v>
      </c>
    </row>
    <row r="106" spans="1:17" ht="12.75">
      <c r="A106" s="14">
        <v>14</v>
      </c>
      <c r="B106" s="12" t="s">
        <v>246</v>
      </c>
      <c r="C106" s="17" t="s">
        <v>48</v>
      </c>
      <c r="D106" s="4" t="s">
        <v>14</v>
      </c>
      <c r="E106" s="4">
        <v>3</v>
      </c>
      <c r="F106" s="4">
        <v>8</v>
      </c>
      <c r="G106" s="4">
        <v>9</v>
      </c>
      <c r="H106" s="4">
        <v>3</v>
      </c>
      <c r="I106" s="4">
        <v>0</v>
      </c>
      <c r="J106" s="4">
        <v>1</v>
      </c>
      <c r="K106" s="4">
        <v>0</v>
      </c>
      <c r="L106" s="4">
        <v>0</v>
      </c>
      <c r="M106" s="4">
        <f t="shared" si="12"/>
        <v>24</v>
      </c>
      <c r="N106" s="5">
        <f t="shared" si="13"/>
        <v>202</v>
      </c>
      <c r="O106" s="5">
        <f t="shared" si="14"/>
        <v>3</v>
      </c>
      <c r="P106" s="6">
        <f t="shared" si="15"/>
        <v>0.7651515151515151</v>
      </c>
      <c r="Q106" s="19" t="s">
        <v>310</v>
      </c>
    </row>
    <row r="107" spans="1:17" ht="12.75">
      <c r="A107" s="14">
        <v>15</v>
      </c>
      <c r="B107" s="12" t="s">
        <v>230</v>
      </c>
      <c r="C107" s="15"/>
      <c r="D107" s="4" t="s">
        <v>14</v>
      </c>
      <c r="E107" s="4">
        <v>1</v>
      </c>
      <c r="F107" s="4">
        <v>9</v>
      </c>
      <c r="G107" s="4">
        <v>8</v>
      </c>
      <c r="H107" s="4">
        <v>3</v>
      </c>
      <c r="I107" s="4">
        <v>1</v>
      </c>
      <c r="J107" s="4">
        <v>0</v>
      </c>
      <c r="K107" s="4">
        <v>2</v>
      </c>
      <c r="L107" s="4">
        <v>0</v>
      </c>
      <c r="M107" s="4">
        <f t="shared" si="12"/>
        <v>24</v>
      </c>
      <c r="N107" s="5">
        <f t="shared" si="13"/>
        <v>186</v>
      </c>
      <c r="O107" s="5">
        <f t="shared" si="14"/>
        <v>1</v>
      </c>
      <c r="P107" s="6">
        <f t="shared" si="15"/>
        <v>0.7045454545454546</v>
      </c>
      <c r="Q107" s="19" t="s">
        <v>310</v>
      </c>
    </row>
    <row r="108" spans="1:17" ht="12.75">
      <c r="A108" s="4">
        <v>16</v>
      </c>
      <c r="B108" s="12" t="s">
        <v>182</v>
      </c>
      <c r="C108" s="4" t="s">
        <v>35</v>
      </c>
      <c r="D108" s="4" t="s">
        <v>14</v>
      </c>
      <c r="E108" s="4">
        <v>1</v>
      </c>
      <c r="F108" s="4">
        <v>8</v>
      </c>
      <c r="G108" s="4">
        <v>9</v>
      </c>
      <c r="H108" s="4">
        <v>4</v>
      </c>
      <c r="I108" s="4">
        <v>0</v>
      </c>
      <c r="J108" s="4">
        <v>0</v>
      </c>
      <c r="K108" s="4">
        <v>0</v>
      </c>
      <c r="L108" s="4">
        <v>2</v>
      </c>
      <c r="M108" s="4">
        <f t="shared" si="12"/>
        <v>24</v>
      </c>
      <c r="N108" s="5">
        <f t="shared" si="13"/>
        <v>183</v>
      </c>
      <c r="O108" s="5">
        <f t="shared" si="14"/>
        <v>1</v>
      </c>
      <c r="P108" s="6">
        <f t="shared" si="15"/>
        <v>0.6931818181818182</v>
      </c>
      <c r="Q108" s="19" t="s">
        <v>310</v>
      </c>
    </row>
    <row r="109" spans="1:17" ht="12.75">
      <c r="A109" s="14">
        <v>17</v>
      </c>
      <c r="B109" s="12" t="s">
        <v>206</v>
      </c>
      <c r="C109" s="15" t="s">
        <v>35</v>
      </c>
      <c r="D109" s="4" t="s">
        <v>14</v>
      </c>
      <c r="E109" s="4">
        <v>1</v>
      </c>
      <c r="F109" s="4">
        <v>6</v>
      </c>
      <c r="G109" s="4">
        <v>9</v>
      </c>
      <c r="H109" s="4">
        <v>8</v>
      </c>
      <c r="I109" s="4">
        <v>0</v>
      </c>
      <c r="J109" s="4">
        <v>0</v>
      </c>
      <c r="K109" s="4">
        <v>0</v>
      </c>
      <c r="L109" s="4">
        <v>0</v>
      </c>
      <c r="M109" s="4">
        <f t="shared" si="12"/>
        <v>24</v>
      </c>
      <c r="N109" s="5">
        <f t="shared" si="13"/>
        <v>183</v>
      </c>
      <c r="O109" s="5">
        <f t="shared" si="14"/>
        <v>1</v>
      </c>
      <c r="P109" s="6">
        <f t="shared" si="15"/>
        <v>0.6931818181818182</v>
      </c>
      <c r="Q109" s="19" t="s">
        <v>310</v>
      </c>
    </row>
    <row r="110" spans="1:17" ht="12.75">
      <c r="A110" s="14">
        <v>18</v>
      </c>
      <c r="B110" s="12" t="s">
        <v>248</v>
      </c>
      <c r="C110" s="17"/>
      <c r="D110" s="4" t="s">
        <v>14</v>
      </c>
      <c r="E110" s="4">
        <v>3</v>
      </c>
      <c r="F110" s="4">
        <v>4</v>
      </c>
      <c r="G110" s="4">
        <v>8</v>
      </c>
      <c r="H110" s="4">
        <v>7</v>
      </c>
      <c r="I110" s="4">
        <v>1</v>
      </c>
      <c r="J110" s="4">
        <v>1</v>
      </c>
      <c r="K110" s="4">
        <v>0</v>
      </c>
      <c r="L110" s="4">
        <v>0</v>
      </c>
      <c r="M110" s="4">
        <f t="shared" si="12"/>
        <v>24</v>
      </c>
      <c r="N110" s="5">
        <f t="shared" si="13"/>
        <v>178</v>
      </c>
      <c r="O110" s="5">
        <f t="shared" si="14"/>
        <v>3</v>
      </c>
      <c r="P110" s="6">
        <f t="shared" si="15"/>
        <v>0.6742424242424242</v>
      </c>
      <c r="Q110" s="19" t="s">
        <v>310</v>
      </c>
    </row>
    <row r="111" spans="1:17" ht="12.75">
      <c r="A111" s="4">
        <v>19</v>
      </c>
      <c r="B111" s="12" t="s">
        <v>28</v>
      </c>
      <c r="C111" s="4" t="s">
        <v>30</v>
      </c>
      <c r="D111" s="4" t="s">
        <v>14</v>
      </c>
      <c r="E111" s="4">
        <v>4</v>
      </c>
      <c r="F111" s="4">
        <v>4</v>
      </c>
      <c r="G111" s="4">
        <v>7</v>
      </c>
      <c r="H111" s="4">
        <v>6</v>
      </c>
      <c r="I111" s="4">
        <v>0</v>
      </c>
      <c r="J111" s="4">
        <v>0</v>
      </c>
      <c r="K111" s="4">
        <v>1</v>
      </c>
      <c r="L111" s="4">
        <v>2</v>
      </c>
      <c r="M111" s="4">
        <f t="shared" si="12"/>
        <v>24</v>
      </c>
      <c r="N111" s="5">
        <f t="shared" si="13"/>
        <v>171</v>
      </c>
      <c r="O111" s="5">
        <f t="shared" si="14"/>
        <v>4</v>
      </c>
      <c r="P111" s="6">
        <f t="shared" si="15"/>
        <v>0.6477272727272727</v>
      </c>
      <c r="Q111" s="19" t="s">
        <v>310</v>
      </c>
    </row>
    <row r="112" spans="1:17" ht="12.75">
      <c r="A112" s="14">
        <v>20</v>
      </c>
      <c r="B112" s="12" t="s">
        <v>117</v>
      </c>
      <c r="C112" s="15"/>
      <c r="D112" s="4" t="s">
        <v>14</v>
      </c>
      <c r="E112" s="4">
        <v>1</v>
      </c>
      <c r="F112" s="4">
        <v>1</v>
      </c>
      <c r="G112" s="4">
        <v>6</v>
      </c>
      <c r="H112" s="4">
        <v>12</v>
      </c>
      <c r="I112" s="4">
        <v>1</v>
      </c>
      <c r="J112" s="4">
        <v>1</v>
      </c>
      <c r="K112" s="4">
        <v>2</v>
      </c>
      <c r="L112" s="4">
        <v>0</v>
      </c>
      <c r="M112" s="4">
        <f t="shared" si="12"/>
        <v>24</v>
      </c>
      <c r="N112" s="5">
        <f t="shared" si="13"/>
        <v>137</v>
      </c>
      <c r="O112" s="5">
        <f t="shared" si="14"/>
        <v>1</v>
      </c>
      <c r="P112" s="6">
        <f t="shared" si="15"/>
        <v>0.5189393939393939</v>
      </c>
      <c r="Q112" s="19" t="s">
        <v>310</v>
      </c>
    </row>
    <row r="113" spans="1:17" ht="12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2"/>
    </row>
    <row r="114" spans="1:17" ht="12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2"/>
    </row>
    <row r="115" spans="1:17" ht="12.75">
      <c r="A115" s="14">
        <v>1</v>
      </c>
      <c r="B115" s="12" t="s">
        <v>221</v>
      </c>
      <c r="C115" s="15"/>
      <c r="D115" s="16" t="s">
        <v>222</v>
      </c>
      <c r="E115" s="4">
        <v>1</v>
      </c>
      <c r="F115" s="4">
        <v>4</v>
      </c>
      <c r="G115" s="4">
        <v>12</v>
      </c>
      <c r="H115" s="4">
        <v>7</v>
      </c>
      <c r="I115" s="4">
        <v>0</v>
      </c>
      <c r="J115" s="4">
        <v>0</v>
      </c>
      <c r="K115" s="4">
        <v>0</v>
      </c>
      <c r="L115" s="4">
        <v>0</v>
      </c>
      <c r="M115" s="4">
        <f>E115+F115+G115+H115+I115+J115+K115+L115</f>
        <v>24</v>
      </c>
      <c r="N115" s="5">
        <f>E115*11+F115*10+G115*8+H115*5+I115*4+J115*2+K115*1+L115*0</f>
        <v>182</v>
      </c>
      <c r="O115" s="5">
        <f>E115</f>
        <v>1</v>
      </c>
      <c r="P115" s="6">
        <f>N115/264</f>
        <v>0.6893939393939394</v>
      </c>
      <c r="Q115" s="19" t="s">
        <v>293</v>
      </c>
    </row>
    <row r="116" spans="1:17" ht="12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2"/>
    </row>
    <row r="117" spans="1:17" ht="12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2"/>
    </row>
    <row r="118" spans="1:17" ht="12.75">
      <c r="A118" s="4">
        <v>1</v>
      </c>
      <c r="B118" s="12" t="s">
        <v>36</v>
      </c>
      <c r="C118" s="4" t="s">
        <v>35</v>
      </c>
      <c r="D118" s="4" t="s">
        <v>287</v>
      </c>
      <c r="E118" s="4">
        <v>1</v>
      </c>
      <c r="F118" s="4">
        <v>5</v>
      </c>
      <c r="G118" s="4">
        <v>13</v>
      </c>
      <c r="H118" s="4">
        <v>4</v>
      </c>
      <c r="I118" s="4">
        <v>0</v>
      </c>
      <c r="J118" s="4">
        <v>1</v>
      </c>
      <c r="K118" s="4">
        <v>0</v>
      </c>
      <c r="L118" s="4">
        <v>0</v>
      </c>
      <c r="M118" s="4">
        <f>E118+F118+G118+H118+I118+J118+K118+L118</f>
        <v>24</v>
      </c>
      <c r="N118" s="5">
        <f>E118*11+F118*10+G118*8+H118*5+I118*4+J118*2+K118*1+L118*0</f>
        <v>187</v>
      </c>
      <c r="O118" s="5">
        <f>E118</f>
        <v>1</v>
      </c>
      <c r="P118" s="6">
        <f>N118/264</f>
        <v>0.7083333333333334</v>
      </c>
      <c r="Q118" s="19" t="s">
        <v>293</v>
      </c>
    </row>
    <row r="119" spans="1:17" ht="12.75">
      <c r="A119" s="4">
        <v>2</v>
      </c>
      <c r="B119" s="7" t="s">
        <v>193</v>
      </c>
      <c r="C119" s="7" t="s">
        <v>37</v>
      </c>
      <c r="D119" s="4" t="s">
        <v>287</v>
      </c>
      <c r="E119" s="4">
        <v>0</v>
      </c>
      <c r="F119" s="4">
        <v>3</v>
      </c>
      <c r="G119" s="4">
        <v>9</v>
      </c>
      <c r="H119" s="4">
        <v>11</v>
      </c>
      <c r="I119" s="4">
        <v>0</v>
      </c>
      <c r="J119" s="4">
        <v>0</v>
      </c>
      <c r="K119" s="4">
        <v>0</v>
      </c>
      <c r="L119" s="4">
        <v>1</v>
      </c>
      <c r="M119" s="4">
        <f>E119+F119+G119+H119+I119+J119+K119+L119</f>
        <v>24</v>
      </c>
      <c r="N119" s="5">
        <f>E119*11+F119*10+G119*8+H119*5+I119*4+J119*2+K119*1+L119*0</f>
        <v>157</v>
      </c>
      <c r="O119" s="5">
        <f>E119</f>
        <v>0</v>
      </c>
      <c r="P119" s="6">
        <f>N119/264</f>
        <v>0.5946969696969697</v>
      </c>
      <c r="Q119" s="19" t="s">
        <v>307</v>
      </c>
    </row>
    <row r="120" spans="1:17" ht="12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2"/>
    </row>
    <row r="121" spans="1:17" ht="12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2"/>
    </row>
    <row r="122" spans="1:17" ht="12.75">
      <c r="A122" s="4">
        <v>1</v>
      </c>
      <c r="B122" s="12" t="s">
        <v>38</v>
      </c>
      <c r="C122" s="4" t="s">
        <v>48</v>
      </c>
      <c r="D122" s="4" t="s">
        <v>288</v>
      </c>
      <c r="E122" s="4">
        <v>1</v>
      </c>
      <c r="F122" s="4">
        <v>3</v>
      </c>
      <c r="G122" s="4">
        <v>9</v>
      </c>
      <c r="H122" s="4">
        <v>10</v>
      </c>
      <c r="I122" s="4">
        <v>0</v>
      </c>
      <c r="J122" s="4">
        <v>1</v>
      </c>
      <c r="K122" s="4">
        <v>0</v>
      </c>
      <c r="L122" s="4">
        <v>0</v>
      </c>
      <c r="M122" s="4">
        <f>E122+F122+G122+H122+I122+J122+K122+L122</f>
        <v>24</v>
      </c>
      <c r="N122" s="5">
        <f>E122*11+F122*10+G122*8+H122*5+I122*4+J122*2+K122*1+L122*0</f>
        <v>165</v>
      </c>
      <c r="O122" s="5">
        <f>E122</f>
        <v>1</v>
      </c>
      <c r="P122" s="6">
        <f>N122/264</f>
        <v>0.625</v>
      </c>
      <c r="Q122" s="19" t="s">
        <v>293</v>
      </c>
    </row>
    <row r="123" spans="1:17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2"/>
    </row>
    <row r="124" spans="1:17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2"/>
    </row>
    <row r="125" spans="1:17" ht="12.75">
      <c r="A125" s="4">
        <v>1</v>
      </c>
      <c r="B125" s="12" t="s">
        <v>190</v>
      </c>
      <c r="C125" s="4" t="s">
        <v>48</v>
      </c>
      <c r="D125" s="4" t="s">
        <v>289</v>
      </c>
      <c r="E125" s="4">
        <v>0</v>
      </c>
      <c r="F125" s="4">
        <v>3</v>
      </c>
      <c r="G125" s="4">
        <v>2</v>
      </c>
      <c r="H125" s="4">
        <v>17</v>
      </c>
      <c r="I125" s="4">
        <v>0</v>
      </c>
      <c r="J125" s="4">
        <v>0</v>
      </c>
      <c r="K125" s="4">
        <v>2</v>
      </c>
      <c r="L125" s="4">
        <v>0</v>
      </c>
      <c r="M125" s="4">
        <f>E125+F125+G125+H125+I125+J125+K125+L125</f>
        <v>24</v>
      </c>
      <c r="N125" s="5">
        <f>E125*11+F125*10+G125*8+H125*5+I125*4+J125*2+K125*1+L125*0</f>
        <v>133</v>
      </c>
      <c r="O125" s="5">
        <f>E125</f>
        <v>0</v>
      </c>
      <c r="P125" s="6">
        <f>N125/264</f>
        <v>0.5037878787878788</v>
      </c>
      <c r="Q125" s="19" t="s">
        <v>293</v>
      </c>
    </row>
    <row r="126" spans="1:17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2"/>
    </row>
    <row r="127" spans="1:17" ht="12.75">
      <c r="A127" s="35"/>
      <c r="B127" s="37" t="s">
        <v>319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2"/>
    </row>
    <row r="128" spans="1:17" ht="12.75">
      <c r="A128" s="4">
        <v>1</v>
      </c>
      <c r="B128" s="12" t="s">
        <v>223</v>
      </c>
      <c r="C128" s="16" t="s">
        <v>224</v>
      </c>
      <c r="D128" s="4" t="s">
        <v>15</v>
      </c>
      <c r="E128" s="4">
        <v>3</v>
      </c>
      <c r="F128" s="4">
        <v>9</v>
      </c>
      <c r="G128" s="4">
        <v>10</v>
      </c>
      <c r="H128" s="4">
        <v>2</v>
      </c>
      <c r="I128" s="4">
        <v>0</v>
      </c>
      <c r="J128" s="4">
        <v>0</v>
      </c>
      <c r="K128" s="4">
        <v>0</v>
      </c>
      <c r="L128" s="4">
        <v>0</v>
      </c>
      <c r="M128" s="4">
        <f aca="true" t="shared" si="16" ref="M128:M134">E128+F128+G128+H128+I128+J128+K128+L128</f>
        <v>24</v>
      </c>
      <c r="N128" s="5">
        <f aca="true" t="shared" si="17" ref="N128:N134">E128*11+F128*10+G128*8+H128*5+I128*4+J128*2+K128*1+L128*0</f>
        <v>213</v>
      </c>
      <c r="O128" s="5">
        <f aca="true" t="shared" si="18" ref="O128:O134">E128</f>
        <v>3</v>
      </c>
      <c r="P128" s="6">
        <f aca="true" t="shared" si="19" ref="P128:P134">N128/264</f>
        <v>0.8068181818181818</v>
      </c>
      <c r="Q128" s="19" t="s">
        <v>293</v>
      </c>
    </row>
    <row r="129" spans="1:17" ht="12.75">
      <c r="A129" s="4">
        <v>2</v>
      </c>
      <c r="B129" s="12" t="s">
        <v>197</v>
      </c>
      <c r="C129" s="4" t="s">
        <v>35</v>
      </c>
      <c r="D129" s="4" t="s">
        <v>15</v>
      </c>
      <c r="E129" s="4">
        <v>3</v>
      </c>
      <c r="F129" s="4">
        <v>8</v>
      </c>
      <c r="G129" s="4">
        <v>11</v>
      </c>
      <c r="H129" s="4">
        <v>2</v>
      </c>
      <c r="I129" s="4">
        <v>0</v>
      </c>
      <c r="J129" s="4">
        <v>0</v>
      </c>
      <c r="K129" s="4">
        <v>0</v>
      </c>
      <c r="L129" s="4">
        <v>0</v>
      </c>
      <c r="M129" s="4">
        <f t="shared" si="16"/>
        <v>24</v>
      </c>
      <c r="N129" s="5">
        <f t="shared" si="17"/>
        <v>211</v>
      </c>
      <c r="O129" s="5">
        <f t="shared" si="18"/>
        <v>3</v>
      </c>
      <c r="P129" s="6">
        <f t="shared" si="19"/>
        <v>0.7992424242424242</v>
      </c>
      <c r="Q129" s="19" t="s">
        <v>307</v>
      </c>
    </row>
    <row r="130" spans="1:17" ht="12.75">
      <c r="A130" s="4">
        <v>3</v>
      </c>
      <c r="B130" s="12" t="s">
        <v>259</v>
      </c>
      <c r="C130" s="15" t="s">
        <v>48</v>
      </c>
      <c r="D130" s="4" t="s">
        <v>15</v>
      </c>
      <c r="E130" s="4">
        <v>3</v>
      </c>
      <c r="F130" s="4">
        <v>10</v>
      </c>
      <c r="G130" s="4">
        <v>8</v>
      </c>
      <c r="H130" s="4">
        <v>1</v>
      </c>
      <c r="I130" s="4">
        <v>0</v>
      </c>
      <c r="J130" s="4">
        <v>2</v>
      </c>
      <c r="K130" s="4">
        <v>0</v>
      </c>
      <c r="L130" s="4">
        <v>0</v>
      </c>
      <c r="M130" s="4">
        <f t="shared" si="16"/>
        <v>24</v>
      </c>
      <c r="N130" s="5">
        <f t="shared" si="17"/>
        <v>206</v>
      </c>
      <c r="O130" s="5">
        <f t="shared" si="18"/>
        <v>3</v>
      </c>
      <c r="P130" s="6">
        <f t="shared" si="19"/>
        <v>0.7803030303030303</v>
      </c>
      <c r="Q130" s="19" t="s">
        <v>295</v>
      </c>
    </row>
    <row r="131" spans="1:17" ht="12.75">
      <c r="A131" s="4">
        <v>4</v>
      </c>
      <c r="B131" s="12" t="s">
        <v>242</v>
      </c>
      <c r="C131" s="16" t="s">
        <v>244</v>
      </c>
      <c r="D131" s="4" t="s">
        <v>15</v>
      </c>
      <c r="E131" s="4">
        <v>3</v>
      </c>
      <c r="F131" s="4">
        <v>4</v>
      </c>
      <c r="G131" s="4">
        <v>12</v>
      </c>
      <c r="H131" s="4">
        <v>3</v>
      </c>
      <c r="I131" s="4">
        <v>0</v>
      </c>
      <c r="J131" s="4">
        <v>1</v>
      </c>
      <c r="K131" s="4">
        <v>1</v>
      </c>
      <c r="L131" s="4">
        <v>0</v>
      </c>
      <c r="M131" s="4">
        <f t="shared" si="16"/>
        <v>24</v>
      </c>
      <c r="N131" s="5">
        <f t="shared" si="17"/>
        <v>187</v>
      </c>
      <c r="O131" s="5">
        <f t="shared" si="18"/>
        <v>3</v>
      </c>
      <c r="P131" s="6">
        <f t="shared" si="19"/>
        <v>0.7083333333333334</v>
      </c>
      <c r="Q131" s="20" t="s">
        <v>296</v>
      </c>
    </row>
    <row r="132" spans="1:17" ht="12.75">
      <c r="A132" s="4">
        <v>5</v>
      </c>
      <c r="B132" s="12" t="s">
        <v>34</v>
      </c>
      <c r="C132" s="4" t="s">
        <v>35</v>
      </c>
      <c r="D132" s="4" t="s">
        <v>15</v>
      </c>
      <c r="E132" s="4">
        <v>2</v>
      </c>
      <c r="F132" s="4">
        <v>6</v>
      </c>
      <c r="G132" s="4">
        <v>9</v>
      </c>
      <c r="H132" s="4">
        <v>6</v>
      </c>
      <c r="I132" s="4">
        <v>0</v>
      </c>
      <c r="J132" s="4">
        <v>1</v>
      </c>
      <c r="K132" s="4">
        <v>0</v>
      </c>
      <c r="L132" s="4">
        <v>0</v>
      </c>
      <c r="M132" s="4">
        <f t="shared" si="16"/>
        <v>24</v>
      </c>
      <c r="N132" s="5">
        <f t="shared" si="17"/>
        <v>186</v>
      </c>
      <c r="O132" s="5">
        <f t="shared" si="18"/>
        <v>2</v>
      </c>
      <c r="P132" s="6">
        <f t="shared" si="19"/>
        <v>0.7045454545454546</v>
      </c>
      <c r="Q132" s="20" t="s">
        <v>297</v>
      </c>
    </row>
    <row r="133" spans="1:17" ht="12.75">
      <c r="A133" s="4">
        <v>6</v>
      </c>
      <c r="B133" s="12" t="s">
        <v>183</v>
      </c>
      <c r="C133" s="4" t="s">
        <v>51</v>
      </c>
      <c r="D133" s="4" t="s">
        <v>15</v>
      </c>
      <c r="E133" s="4">
        <v>2</v>
      </c>
      <c r="F133" s="4">
        <v>6</v>
      </c>
      <c r="G133" s="4">
        <v>9</v>
      </c>
      <c r="H133" s="4">
        <v>6</v>
      </c>
      <c r="I133" s="4">
        <v>0</v>
      </c>
      <c r="J133" s="4">
        <v>0</v>
      </c>
      <c r="K133" s="4">
        <v>1</v>
      </c>
      <c r="L133" s="4">
        <v>0</v>
      </c>
      <c r="M133" s="4">
        <f t="shared" si="16"/>
        <v>24</v>
      </c>
      <c r="N133" s="5">
        <f t="shared" si="17"/>
        <v>185</v>
      </c>
      <c r="O133" s="5">
        <f t="shared" si="18"/>
        <v>2</v>
      </c>
      <c r="P133" s="6">
        <f t="shared" si="19"/>
        <v>0.7007575757575758</v>
      </c>
      <c r="Q133" s="20" t="s">
        <v>298</v>
      </c>
    </row>
    <row r="134" spans="1:17" ht="12.75">
      <c r="A134" s="4">
        <v>7</v>
      </c>
      <c r="B134" s="12" t="s">
        <v>208</v>
      </c>
      <c r="C134" s="15" t="s">
        <v>35</v>
      </c>
      <c r="D134" s="4" t="s">
        <v>15</v>
      </c>
      <c r="E134" s="4"/>
      <c r="F134" s="4"/>
      <c r="G134" s="4"/>
      <c r="H134" s="4"/>
      <c r="I134" s="4"/>
      <c r="J134" s="4"/>
      <c r="K134" s="4"/>
      <c r="L134" s="4"/>
      <c r="M134" s="4">
        <f t="shared" si="16"/>
        <v>0</v>
      </c>
      <c r="N134" s="5">
        <f t="shared" si="17"/>
        <v>0</v>
      </c>
      <c r="O134" s="5">
        <f t="shared" si="18"/>
        <v>0</v>
      </c>
      <c r="P134" s="6">
        <f t="shared" si="19"/>
        <v>0</v>
      </c>
      <c r="Q134" s="19" t="s">
        <v>310</v>
      </c>
    </row>
    <row r="135" spans="1:17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2"/>
    </row>
    <row r="136" spans="1:17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2"/>
    </row>
    <row r="137" spans="1:17" ht="12.75">
      <c r="A137" s="14">
        <v>1</v>
      </c>
      <c r="B137" s="12" t="s">
        <v>202</v>
      </c>
      <c r="C137" s="15" t="s">
        <v>201</v>
      </c>
      <c r="D137" s="15" t="s">
        <v>203</v>
      </c>
      <c r="E137" s="4">
        <v>3</v>
      </c>
      <c r="F137" s="4">
        <v>9</v>
      </c>
      <c r="G137" s="4">
        <v>7</v>
      </c>
      <c r="H137" s="4">
        <v>5</v>
      </c>
      <c r="I137" s="4">
        <v>0</v>
      </c>
      <c r="J137" s="4">
        <v>0</v>
      </c>
      <c r="K137" s="4">
        <v>0</v>
      </c>
      <c r="L137" s="4">
        <v>0</v>
      </c>
      <c r="M137" s="4">
        <f>E137+F137+G137+H137+I137+J137+K137+L137</f>
        <v>24</v>
      </c>
      <c r="N137" s="5">
        <f>E137*11+F137*10+G137*8+H137*5+I137*4+J137*2+K137*1+L137*0</f>
        <v>204</v>
      </c>
      <c r="O137" s="5">
        <f>E137</f>
        <v>3</v>
      </c>
      <c r="P137" s="6">
        <f>N137/264</f>
        <v>0.7727272727272727</v>
      </c>
      <c r="Q137" s="19" t="s">
        <v>293</v>
      </c>
    </row>
    <row r="138" spans="1:17" ht="12.75">
      <c r="A138" s="14">
        <v>2</v>
      </c>
      <c r="B138" s="12" t="s">
        <v>238</v>
      </c>
      <c r="C138" s="15" t="s">
        <v>48</v>
      </c>
      <c r="D138" s="15" t="s">
        <v>203</v>
      </c>
      <c r="E138" s="4">
        <v>2</v>
      </c>
      <c r="F138" s="4">
        <v>5</v>
      </c>
      <c r="G138" s="4">
        <v>13</v>
      </c>
      <c r="H138" s="4">
        <v>3</v>
      </c>
      <c r="I138" s="4">
        <v>0</v>
      </c>
      <c r="J138" s="4">
        <v>1</v>
      </c>
      <c r="K138" s="4">
        <v>0</v>
      </c>
      <c r="L138" s="4">
        <v>0</v>
      </c>
      <c r="M138" s="4">
        <f>E138+F138+G138+H138+I138+J138+K138+L138</f>
        <v>24</v>
      </c>
      <c r="N138" s="5">
        <f>E138*11+F138*10+G138*8+H138*5+I138*4+J138*2+K138*1+L138*0</f>
        <v>193</v>
      </c>
      <c r="O138" s="5">
        <f>E138</f>
        <v>2</v>
      </c>
      <c r="P138" s="6">
        <f>N138/264</f>
        <v>0.7310606060606061</v>
      </c>
      <c r="Q138" s="21" t="s">
        <v>307</v>
      </c>
    </row>
    <row r="139" spans="1:17" ht="12.75">
      <c r="A139" s="14">
        <v>3</v>
      </c>
      <c r="B139" s="12" t="s">
        <v>284</v>
      </c>
      <c r="C139" s="15" t="s">
        <v>48</v>
      </c>
      <c r="D139" s="15" t="s">
        <v>203</v>
      </c>
      <c r="E139" s="4">
        <v>0</v>
      </c>
      <c r="F139" s="4">
        <v>4</v>
      </c>
      <c r="G139" s="4">
        <v>9</v>
      </c>
      <c r="H139" s="4">
        <v>8</v>
      </c>
      <c r="I139" s="4">
        <v>0</v>
      </c>
      <c r="J139" s="4">
        <v>1</v>
      </c>
      <c r="K139" s="4">
        <v>1</v>
      </c>
      <c r="L139" s="4">
        <v>1</v>
      </c>
      <c r="M139" s="4">
        <f>E139+F139+G139+H139+I139+J139+K139+L139</f>
        <v>24</v>
      </c>
      <c r="N139" s="5">
        <f>E139*11+F139*10+G139*8+H139*5+I139*4+J139*2+K139*1+L139*0</f>
        <v>155</v>
      </c>
      <c r="O139" s="5">
        <f>E139</f>
        <v>0</v>
      </c>
      <c r="P139" s="6">
        <f>N139/264</f>
        <v>0.5871212121212122</v>
      </c>
      <c r="Q139" s="19" t="s">
        <v>295</v>
      </c>
    </row>
    <row r="140" spans="1:17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2"/>
    </row>
    <row r="141" spans="1:17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2"/>
    </row>
    <row r="142" spans="1:17" ht="12.75">
      <c r="A142" s="14">
        <v>1</v>
      </c>
      <c r="B142" s="12" t="s">
        <v>273</v>
      </c>
      <c r="C142" s="17" t="s">
        <v>89</v>
      </c>
      <c r="D142" s="17" t="s">
        <v>274</v>
      </c>
      <c r="E142" s="4">
        <v>0</v>
      </c>
      <c r="F142" s="4">
        <v>0</v>
      </c>
      <c r="G142" s="4">
        <v>10</v>
      </c>
      <c r="H142" s="4">
        <v>9</v>
      </c>
      <c r="I142" s="4">
        <v>0</v>
      </c>
      <c r="J142" s="4">
        <v>0</v>
      </c>
      <c r="K142" s="4">
        <v>3</v>
      </c>
      <c r="L142" s="4">
        <v>2</v>
      </c>
      <c r="M142" s="4">
        <f>E142+F142+G142+H142+I142+J142+K142+L142</f>
        <v>24</v>
      </c>
      <c r="N142" s="5">
        <f>E142*11+F142*10+G142*8+H142*5+I142*4+J142*2+K142*1+L142*0</f>
        <v>128</v>
      </c>
      <c r="O142" s="5">
        <f>E142</f>
        <v>0</v>
      </c>
      <c r="P142" s="6">
        <f>N142/264</f>
        <v>0.48484848484848486</v>
      </c>
      <c r="Q142" s="19" t="s">
        <v>293</v>
      </c>
    </row>
    <row r="143" spans="1:17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2"/>
    </row>
    <row r="144" spans="1:17" ht="12.75">
      <c r="A144" s="14">
        <v>1</v>
      </c>
      <c r="B144" s="12" t="s">
        <v>199</v>
      </c>
      <c r="C144" s="4"/>
      <c r="D144" s="15" t="s">
        <v>292</v>
      </c>
      <c r="E144" s="4">
        <v>0</v>
      </c>
      <c r="F144" s="4">
        <v>4</v>
      </c>
      <c r="G144" s="4">
        <v>9</v>
      </c>
      <c r="H144" s="4">
        <v>9</v>
      </c>
      <c r="I144" s="4">
        <v>0</v>
      </c>
      <c r="J144" s="4">
        <v>0</v>
      </c>
      <c r="K144" s="4">
        <v>1</v>
      </c>
      <c r="L144" s="4">
        <v>1</v>
      </c>
      <c r="M144" s="4">
        <f>E144+F144+G144+H144+I144+J144+K144+L144</f>
        <v>24</v>
      </c>
      <c r="N144" s="5">
        <f>E144*11+F144*10+G144*8+H144*5+I144*4+J144*2+K144*1+L144*0</f>
        <v>158</v>
      </c>
      <c r="O144" s="5">
        <f>E144</f>
        <v>0</v>
      </c>
      <c r="P144" s="6">
        <f>N144/264</f>
        <v>0.5984848484848485</v>
      </c>
      <c r="Q144" s="19" t="s">
        <v>293</v>
      </c>
    </row>
    <row r="145" spans="1:17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2"/>
    </row>
    <row r="146" spans="1:17" ht="12.75">
      <c r="A146" s="12">
        <v>1</v>
      </c>
      <c r="B146" s="12" t="s">
        <v>96</v>
      </c>
      <c r="C146" s="12" t="s">
        <v>48</v>
      </c>
      <c r="D146" s="12" t="s">
        <v>283</v>
      </c>
      <c r="E146" s="4">
        <v>1</v>
      </c>
      <c r="F146" s="4">
        <v>5</v>
      </c>
      <c r="G146" s="4">
        <v>6</v>
      </c>
      <c r="H146" s="4">
        <v>9</v>
      </c>
      <c r="I146" s="4">
        <v>1</v>
      </c>
      <c r="J146" s="4">
        <v>2</v>
      </c>
      <c r="K146" s="4">
        <v>0</v>
      </c>
      <c r="L146" s="4">
        <v>0</v>
      </c>
      <c r="M146" s="4">
        <f>E146+F146+G146+H146+I146+J146+K146+L146</f>
        <v>24</v>
      </c>
      <c r="N146" s="5">
        <f>E146*11+F146*10+G146*8+H146*5+I146*4+J146*2+K146*1+L146*0</f>
        <v>162</v>
      </c>
      <c r="O146" s="5">
        <f>E146</f>
        <v>1</v>
      </c>
      <c r="P146" s="6">
        <f>N146/264</f>
        <v>0.6136363636363636</v>
      </c>
      <c r="Q146" s="19" t="s">
        <v>293</v>
      </c>
    </row>
    <row r="147" spans="1:17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2"/>
    </row>
    <row r="148" spans="1:17" ht="12.75">
      <c r="A148" s="4">
        <v>1</v>
      </c>
      <c r="B148" s="12" t="s">
        <v>291</v>
      </c>
      <c r="C148" s="4" t="s">
        <v>48</v>
      </c>
      <c r="D148" s="16" t="s">
        <v>278</v>
      </c>
      <c r="E148" s="4">
        <v>3</v>
      </c>
      <c r="F148" s="4">
        <v>7</v>
      </c>
      <c r="G148" s="4">
        <v>11</v>
      </c>
      <c r="H148" s="4">
        <v>3</v>
      </c>
      <c r="I148" s="4">
        <v>0</v>
      </c>
      <c r="J148" s="4">
        <v>0</v>
      </c>
      <c r="K148" s="4">
        <v>0</v>
      </c>
      <c r="L148" s="4">
        <v>0</v>
      </c>
      <c r="M148" s="4">
        <f>E148+F148+G148+H148+I148+J148+K148+L148</f>
        <v>24</v>
      </c>
      <c r="N148" s="5">
        <f>E148*11+F148*10+G148*8+H148*5+I148*4+J148*2+K148*1+L148*0</f>
        <v>206</v>
      </c>
      <c r="O148" s="5">
        <f>E148</f>
        <v>3</v>
      </c>
      <c r="P148" s="6">
        <f>N148/264</f>
        <v>0.7803030303030303</v>
      </c>
      <c r="Q148" s="19" t="s">
        <v>293</v>
      </c>
    </row>
    <row r="149" spans="1:17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2"/>
    </row>
    <row r="150" spans="1:17" ht="12.75">
      <c r="A150" s="4">
        <v>1</v>
      </c>
      <c r="B150" s="12" t="s">
        <v>269</v>
      </c>
      <c r="C150" s="4"/>
      <c r="D150" s="7" t="s">
        <v>186</v>
      </c>
      <c r="E150" s="4">
        <v>1</v>
      </c>
      <c r="F150" s="4">
        <v>3</v>
      </c>
      <c r="G150" s="4">
        <v>7</v>
      </c>
      <c r="H150" s="4">
        <v>10</v>
      </c>
      <c r="I150" s="4">
        <v>1</v>
      </c>
      <c r="J150" s="4">
        <v>0</v>
      </c>
      <c r="K150" s="4">
        <v>1</v>
      </c>
      <c r="L150" s="4">
        <v>1</v>
      </c>
      <c r="M150" s="4">
        <f>E150+F150+G150+H150+I150+J150+K150+L150</f>
        <v>24</v>
      </c>
      <c r="N150" s="5">
        <f>E150*11+F150*10+G150*8+H150*5+I150*4+J150*2+K150*1+L150*0</f>
        <v>152</v>
      </c>
      <c r="O150" s="5">
        <f>E150</f>
        <v>1</v>
      </c>
      <c r="P150" s="6">
        <f>N150/264</f>
        <v>0.5757575757575758</v>
      </c>
      <c r="Q150" s="19" t="s">
        <v>293</v>
      </c>
    </row>
    <row r="151" spans="1:17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2"/>
    </row>
    <row r="152" spans="1:17" ht="12.75">
      <c r="A152" s="4">
        <v>1</v>
      </c>
      <c r="B152" s="12" t="s">
        <v>188</v>
      </c>
      <c r="C152" s="4"/>
      <c r="D152" s="16" t="s">
        <v>189</v>
      </c>
      <c r="E152" s="4">
        <v>0</v>
      </c>
      <c r="F152" s="4">
        <v>2</v>
      </c>
      <c r="G152" s="4">
        <v>6</v>
      </c>
      <c r="H152" s="4">
        <v>11</v>
      </c>
      <c r="I152" s="4">
        <v>1</v>
      </c>
      <c r="J152" s="4">
        <v>1</v>
      </c>
      <c r="K152" s="4">
        <v>2</v>
      </c>
      <c r="L152" s="4">
        <v>1</v>
      </c>
      <c r="M152" s="4">
        <f>E152+F152+G152+H152+I152+J152+K152+L152</f>
        <v>24</v>
      </c>
      <c r="N152" s="5">
        <f>E152*11+F152*10+G152*8+H152*5+I152*4+J152*2+K152*1+L152*0</f>
        <v>131</v>
      </c>
      <c r="O152" s="5">
        <f>E152</f>
        <v>0</v>
      </c>
      <c r="P152" s="6">
        <f>N152/264</f>
        <v>0.4962121212121212</v>
      </c>
      <c r="Q152" s="19" t="s">
        <v>293</v>
      </c>
    </row>
    <row r="153" spans="1:17" ht="12.75">
      <c r="A153" s="35"/>
      <c r="B153" s="37" t="s">
        <v>320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2"/>
    </row>
    <row r="154" spans="1:17" ht="12.75">
      <c r="A154" s="4">
        <v>1</v>
      </c>
      <c r="B154" s="12" t="s">
        <v>270</v>
      </c>
      <c r="C154" s="4"/>
      <c r="D154" s="16" t="s">
        <v>277</v>
      </c>
      <c r="E154" s="4">
        <v>3</v>
      </c>
      <c r="F154" s="4">
        <v>4</v>
      </c>
      <c r="G154" s="4">
        <v>15</v>
      </c>
      <c r="H154" s="4">
        <v>2</v>
      </c>
      <c r="I154" s="4">
        <v>0</v>
      </c>
      <c r="J154" s="4">
        <v>0</v>
      </c>
      <c r="K154" s="4">
        <v>0</v>
      </c>
      <c r="L154" s="4">
        <v>0</v>
      </c>
      <c r="M154" s="4">
        <f>E154+F154+G154+H154+I154+J154+K154+L154</f>
        <v>24</v>
      </c>
      <c r="N154" s="5">
        <f>E154*11+F154*10+G154*8+H154*5+I154*4+J154*2+K154*1+L154*0</f>
        <v>203</v>
      </c>
      <c r="O154" s="5">
        <f>E154</f>
        <v>3</v>
      </c>
      <c r="P154" s="6">
        <f>N154/264</f>
        <v>0.7689393939393939</v>
      </c>
      <c r="Q154" s="19" t="s">
        <v>293</v>
      </c>
    </row>
    <row r="155" spans="1:17" ht="12.75">
      <c r="A155" s="35"/>
      <c r="B155" s="37" t="s">
        <v>321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2"/>
    </row>
    <row r="156" spans="1:17" ht="12.75">
      <c r="A156" s="4">
        <v>1</v>
      </c>
      <c r="B156" s="12" t="s">
        <v>290</v>
      </c>
      <c r="C156" s="12" t="s">
        <v>48</v>
      </c>
      <c r="D156" s="4" t="s">
        <v>16</v>
      </c>
      <c r="E156" s="4">
        <v>1</v>
      </c>
      <c r="F156" s="4">
        <v>5</v>
      </c>
      <c r="G156" s="4">
        <v>10</v>
      </c>
      <c r="H156" s="4">
        <v>5</v>
      </c>
      <c r="I156" s="4">
        <v>0</v>
      </c>
      <c r="J156" s="4">
        <v>2</v>
      </c>
      <c r="K156" s="4">
        <v>1</v>
      </c>
      <c r="L156" s="4">
        <v>0</v>
      </c>
      <c r="M156" s="4">
        <f>E156+F156+G156+H156+I156+J156+K156+L156</f>
        <v>24</v>
      </c>
      <c r="N156" s="5">
        <f>E156*11+F156*10+G156*8+H156*5+I156*4+J156*2+K156*1+L156*0</f>
        <v>171</v>
      </c>
      <c r="O156" s="5">
        <f>E156</f>
        <v>1</v>
      </c>
      <c r="P156" s="6">
        <f>N156/264</f>
        <v>0.6477272727272727</v>
      </c>
      <c r="Q156" s="19" t="s">
        <v>293</v>
      </c>
    </row>
    <row r="157" spans="1:17" ht="12.75">
      <c r="A157" s="35"/>
      <c r="B157" s="37" t="s">
        <v>322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2"/>
    </row>
    <row r="158" spans="1:17" ht="12.75">
      <c r="A158" s="4">
        <v>1</v>
      </c>
      <c r="B158" s="12" t="s">
        <v>209</v>
      </c>
      <c r="C158" s="16" t="s">
        <v>210</v>
      </c>
      <c r="D158" s="4" t="s">
        <v>20</v>
      </c>
      <c r="E158" s="4">
        <v>2</v>
      </c>
      <c r="F158" s="4">
        <v>9</v>
      </c>
      <c r="G158" s="4">
        <v>9</v>
      </c>
      <c r="H158" s="4">
        <v>4</v>
      </c>
      <c r="I158" s="4">
        <v>0</v>
      </c>
      <c r="J158" s="4">
        <v>0</v>
      </c>
      <c r="K158" s="4">
        <v>0</v>
      </c>
      <c r="L158" s="4">
        <v>0</v>
      </c>
      <c r="M158" s="4">
        <f>E158+F158+G158+H158+I158+J158+K158+L158</f>
        <v>24</v>
      </c>
      <c r="N158" s="5">
        <f>E158*11+F158*10+G158*8+H158*5+I158*4+J158*2+K158*1+L158*0</f>
        <v>204</v>
      </c>
      <c r="O158" s="5">
        <f>E158</f>
        <v>2</v>
      </c>
      <c r="P158" s="6">
        <f>N158/264</f>
        <v>0.7727272727272727</v>
      </c>
      <c r="Q158" s="19" t="s">
        <v>293</v>
      </c>
    </row>
    <row r="159" spans="1:17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2"/>
    </row>
    <row r="160" spans="1:17" ht="12.75">
      <c r="A160" s="4">
        <v>1</v>
      </c>
      <c r="B160" s="12" t="s">
        <v>211</v>
      </c>
      <c r="C160" s="16" t="s">
        <v>210</v>
      </c>
      <c r="D160" s="4" t="s">
        <v>54</v>
      </c>
      <c r="E160" s="4">
        <v>1</v>
      </c>
      <c r="F160" s="4">
        <v>4</v>
      </c>
      <c r="G160" s="4">
        <v>7</v>
      </c>
      <c r="H160" s="4">
        <v>10</v>
      </c>
      <c r="I160" s="4">
        <v>0</v>
      </c>
      <c r="J160" s="4">
        <v>1</v>
      </c>
      <c r="K160" s="4">
        <v>1</v>
      </c>
      <c r="L160" s="4">
        <v>0</v>
      </c>
      <c r="M160" s="4">
        <f>E160+F160+G160+H160+I160+J160+K160+L160</f>
        <v>24</v>
      </c>
      <c r="N160" s="5">
        <f>E160*11+F160*10+G160*8+H160*5+I160*4+J160*2+K160*1+L160*0</f>
        <v>160</v>
      </c>
      <c r="O160" s="5">
        <f>E160</f>
        <v>1</v>
      </c>
      <c r="P160" s="6">
        <f>N160/264</f>
        <v>0.6060606060606061</v>
      </c>
      <c r="Q160" s="19" t="s">
        <v>293</v>
      </c>
    </row>
    <row r="161" spans="1:17" ht="12.75">
      <c r="A161" s="4">
        <v>2</v>
      </c>
      <c r="B161" s="7" t="s">
        <v>72</v>
      </c>
      <c r="C161" s="4" t="s">
        <v>48</v>
      </c>
      <c r="D161" s="4" t="s">
        <v>54</v>
      </c>
      <c r="E161" s="4">
        <v>0</v>
      </c>
      <c r="F161" s="4">
        <v>3</v>
      </c>
      <c r="G161" s="4">
        <v>4</v>
      </c>
      <c r="H161" s="4">
        <v>11</v>
      </c>
      <c r="I161" s="4">
        <v>0</v>
      </c>
      <c r="J161" s="4">
        <v>2</v>
      </c>
      <c r="K161" s="4">
        <v>1</v>
      </c>
      <c r="L161" s="4">
        <v>3</v>
      </c>
      <c r="M161" s="4">
        <f>E161+F161+G161+H161+I161+J161+K161+L161</f>
        <v>24</v>
      </c>
      <c r="N161" s="5">
        <f>E161*11+F161*10+G161*8+H161*5+I161*4+J161*2+K161*1+L161*0</f>
        <v>122</v>
      </c>
      <c r="O161" s="5">
        <f>E161</f>
        <v>0</v>
      </c>
      <c r="P161" s="6">
        <f>N161/264</f>
        <v>0.4621212121212121</v>
      </c>
      <c r="Q161" s="21" t="s">
        <v>307</v>
      </c>
    </row>
    <row r="162" spans="1:16" ht="12.75">
      <c r="A162" s="3"/>
      <c r="B162" s="1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2"/>
      <c r="O162" s="2"/>
      <c r="P162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Gál Norbert</dc:creator>
  <cp:keywords/>
  <dc:description/>
  <cp:lastModifiedBy>Fábos László</cp:lastModifiedBy>
  <cp:lastPrinted>2011-04-15T13:30:39Z</cp:lastPrinted>
  <dcterms:created xsi:type="dcterms:W3CDTF">2010-06-28T09:55:44Z</dcterms:created>
  <dcterms:modified xsi:type="dcterms:W3CDTF">2012-05-11T19:42:07Z</dcterms:modified>
  <cp:category/>
  <cp:version/>
  <cp:contentType/>
  <cp:contentStatus/>
</cp:coreProperties>
</file>